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2"/>
  </bookViews>
  <sheets>
    <sheet name="income_s" sheetId="1" r:id="rId1"/>
    <sheet name="equity" sheetId="2" r:id="rId2"/>
    <sheet name="BS" sheetId="3" r:id="rId3"/>
    <sheet name="CF" sheetId="4" r:id="rId4"/>
    <sheet name="BMSB" sheetId="5" r:id="rId5"/>
  </sheets>
  <externalReferences>
    <externalReference r:id="rId8"/>
  </externalReferences>
  <definedNames>
    <definedName name="_xlnm.Print_Area" localSheetId="4">'BMSB'!$A$1:$F$20</definedName>
    <definedName name="_xlnm.Print_Area" localSheetId="2">'BS'!$A$1:$F$67</definedName>
    <definedName name="_xlnm.Print_Area" localSheetId="3">'CF'!$A$1:$H$54</definedName>
    <definedName name="_xlnm.Print_Area" localSheetId="0">'income_s'!$A$1:$G$54</definedName>
  </definedNames>
  <calcPr fullCalcOnLoad="1"/>
</workbook>
</file>

<file path=xl/sharedStrings.xml><?xml version="1.0" encoding="utf-8"?>
<sst xmlns="http://schemas.openxmlformats.org/spreadsheetml/2006/main" count="211" uniqueCount="149">
  <si>
    <t>RM'000</t>
  </si>
  <si>
    <t>Reserves</t>
  </si>
  <si>
    <t>Total</t>
  </si>
  <si>
    <t>Inventories</t>
  </si>
  <si>
    <t>Share capital</t>
  </si>
  <si>
    <t>Revenue</t>
  </si>
  <si>
    <t>PLB ENGINEERING BERHAD</t>
  </si>
  <si>
    <t>Non-cash items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</si>
  <si>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</si>
  <si>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</si>
  <si>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</si>
  <si>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</si>
  <si>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</si>
  <si>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</si>
  <si>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</si>
  <si>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</si>
  <si>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</si>
  <si>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</si>
  <si>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</si>
  <si>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</si>
  <si>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</si>
  <si>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</si>
  <si>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</si>
  <si>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</si>
  <si>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</si>
  <si>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</si>
  <si>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</si>
  <si>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</si>
  <si>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</si>
  <si>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</si>
  <si>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</si>
  <si>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</si>
  <si>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</si>
  <si>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</si>
  <si>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</si>
  <si>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Current assets</t>
  </si>
  <si>
    <t>Current liabilities</t>
  </si>
  <si>
    <t>Provision for taxation</t>
  </si>
  <si>
    <t>Net current assets</t>
  </si>
  <si>
    <t>Deferred taxation</t>
  </si>
  <si>
    <t>Distributable</t>
  </si>
  <si>
    <t>Share</t>
  </si>
  <si>
    <t xml:space="preserve">Share </t>
  </si>
  <si>
    <t>Goodwill on consolidation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</si>
  <si>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</si>
  <si>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</si>
  <si>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</si>
  <si>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</si>
  <si>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</si>
  <si>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</si>
  <si>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</si>
  <si>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</si>
  <si>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</si>
  <si>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</si>
  <si>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</si>
  <si>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</si>
  <si>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</si>
  <si>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</si>
  <si>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</si>
  <si>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</si>
  <si>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</si>
  <si>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</si>
  <si>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</si>
  <si>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Other investments</t>
  </si>
  <si>
    <t>Net tangible assets per share (RM)</t>
  </si>
  <si>
    <t>Investment in quoted shares</t>
  </si>
  <si>
    <t>Investment properties</t>
  </si>
  <si>
    <t>Tax refund</t>
  </si>
  <si>
    <t>ADDITIONAL INFORMATION</t>
  </si>
  <si>
    <t>Gross interest income</t>
  </si>
  <si>
    <t>Gross interest expense</t>
  </si>
  <si>
    <t>Dividend payable</t>
  </si>
  <si>
    <t>Net profit before taxation</t>
  </si>
  <si>
    <t>Profit before taxation</t>
  </si>
  <si>
    <t>Proceeds from disposal of quoted share</t>
  </si>
  <si>
    <t>Non-Current assets</t>
  </si>
  <si>
    <t>Non-current liabilities</t>
  </si>
  <si>
    <t>Acquisition of property, plant &amp; equipment</t>
  </si>
  <si>
    <t>Property development costs</t>
  </si>
  <si>
    <t>ended</t>
  </si>
  <si>
    <t>Profit from operations</t>
  </si>
  <si>
    <t>Net cash from operations</t>
  </si>
  <si>
    <t>Gross amount due to customers</t>
  </si>
  <si>
    <t>PLB ENGINEERING BERHAD (For BMSB purposes only - Not for public release)</t>
  </si>
  <si>
    <t>31-08-06</t>
  </si>
  <si>
    <t>Cash flow on acquisition of subsidiary company</t>
  </si>
  <si>
    <t>Additional investment in jointly controlled entity</t>
  </si>
  <si>
    <t>Net cash used in investing activities</t>
  </si>
  <si>
    <t>Fixed deposits with licensed banks</t>
  </si>
  <si>
    <t>Attributable to:</t>
  </si>
  <si>
    <t>Equity holders of the parent</t>
  </si>
  <si>
    <t>Equity and Liabilities</t>
  </si>
  <si>
    <t>Equity attributable to equity holders of the parent</t>
  </si>
  <si>
    <t>Total Equity</t>
  </si>
  <si>
    <t>Minority</t>
  </si>
  <si>
    <t>Interest</t>
  </si>
  <si>
    <t>Equity</t>
  </si>
  <si>
    <t>Profit after finance cost</t>
  </si>
  <si>
    <t>Net Profit for the period</t>
  </si>
  <si>
    <t>(The Condensed Consolidated Income Statements should be read in conjunction with the Annual Financial Statements for the year</t>
  </si>
  <si>
    <t>(The Condensed Consolidated Balance Sheet should be read in conjunction with the Annual Financial Statements for the year</t>
  </si>
  <si>
    <t>Retained</t>
  </si>
  <si>
    <t>Profits</t>
  </si>
  <si>
    <t>Net Profit For The Year</t>
  </si>
  <si>
    <t>Payment Of Dividends</t>
  </si>
  <si>
    <t>Balance as at 1 September 2005</t>
  </si>
  <si>
    <t>(The Condensed Consolidated Statement of Changes in Equity should be read in conjunction with the Annual Financial Statements for the year</t>
  </si>
  <si>
    <t>Cash Flows From Operating Activities</t>
  </si>
  <si>
    <t>Operating profit before working capital changes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</si>
  <si>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</si>
  <si>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</si>
  <si>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</si>
  <si>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</si>
  <si>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</si>
  <si>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CONDENSED CONSOLIDATED INCOME STATEMENT FOR THE YEAR ENDED 30 NOVEMBER 2006</t>
  </si>
  <si>
    <t>(30-11-06)</t>
  </si>
  <si>
    <t>(30-11-05)</t>
  </si>
  <si>
    <t xml:space="preserve"> ended 31 August 2006 and the accompanying explanatory notes attached.)</t>
  </si>
  <si>
    <t>CONDENSED CONSOLIDATED BALANCE SHEET AS AT 30 NOVEMBER 2006</t>
  </si>
  <si>
    <t>30-11-06</t>
  </si>
  <si>
    <t>CONDENSED CONSOLIDATED STATEMENT OF CHANGES IN EQUITY FOR THE YEAR ENDED 30 NOVEMBER 2006</t>
  </si>
  <si>
    <t>3 months period ended 30 November 2006</t>
  </si>
  <si>
    <t>3 months period ended 30 November 2005</t>
  </si>
  <si>
    <t>Balance as at 1 September 2006</t>
  </si>
  <si>
    <t>Balance as at 30 November 2006</t>
  </si>
  <si>
    <t>Balance as at 30 November 2005</t>
  </si>
  <si>
    <t>CONDENSED CONSOLIDATED CASH FLOW STATEMENT FOR THE YEAR ENDED 30 NOVEMBER 2006</t>
  </si>
  <si>
    <t>3 months</t>
  </si>
  <si>
    <t>30-11-2005</t>
  </si>
  <si>
    <t>30-11-2006</t>
  </si>
  <si>
    <t xml:space="preserve">(The Condensed Consolidated Cash Flow Statement should be read in conjunction with the Annual Financial </t>
  </si>
  <si>
    <t xml:space="preserve"> Statement for the year ended 31 August 2006 and the accompanying explanatory notes attached.)</t>
  </si>
  <si>
    <t xml:space="preserve">            Equity Attributable to Equity Holders of the Parent</t>
  </si>
  <si>
    <t>Basic(sen)</t>
  </si>
  <si>
    <t>Diluted (sen)</t>
  </si>
  <si>
    <t>Earning per share attributable to</t>
  </si>
  <si>
    <t>equity holders of the parent:-</t>
  </si>
  <si>
    <t>Share of results of a jointly controlled entity</t>
  </si>
  <si>
    <t>Share of results of associated company</t>
  </si>
  <si>
    <t>Effect of FRS 3</t>
  </si>
  <si>
    <t>Cash used in operations</t>
  </si>
  <si>
    <t>Net cash used in operating activities</t>
  </si>
  <si>
    <t>Net decrease in Cash And Cash Equivalents</t>
  </si>
  <si>
    <t>Investment in an associated company</t>
  </si>
  <si>
    <t>Investment in a jointly controlled entity</t>
  </si>
  <si>
    <t>Proceed From Bank Borrowings</t>
  </si>
  <si>
    <t>Cash Flows From Financing Activity</t>
  </si>
  <si>
    <t>Net cash from financing activity</t>
  </si>
  <si>
    <t>(Restated)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</si>
</sst>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7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0" fillId="2" borderId="5" xfId="15" applyNumberFormat="1" applyFont="1" applyFill="1" applyBorder="1" applyAlignment="1">
      <alignment/>
    </xf>
    <xf numFmtId="180" fontId="0" fillId="2" borderId="6" xfId="15" applyNumberFormat="1" applyFont="1" applyFill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5" fontId="1" fillId="0" borderId="0" xfId="0" applyNumberFormat="1" applyFont="1" applyAlignment="1" quotePrefix="1">
      <alignment horizontal="center"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7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/>
    </xf>
    <xf numFmtId="180" fontId="18" fillId="0" borderId="0" xfId="15" applyNumberFormat="1" applyFont="1" applyAlignment="1">
      <alignment/>
    </xf>
    <xf numFmtId="180" fontId="17" fillId="2" borderId="0" xfId="15" applyNumberFormat="1" applyFont="1" applyFill="1" applyAlignment="1">
      <alignment/>
    </xf>
    <xf numFmtId="180" fontId="17" fillId="0" borderId="2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180" fontId="17" fillId="0" borderId="3" xfId="15" applyNumberFormat="1" applyFont="1" applyBorder="1" applyAlignment="1">
      <alignment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43" fontId="15" fillId="0" borderId="0" xfId="15" applyNumberFormat="1" applyFont="1" applyBorder="1" applyAlignment="1">
      <alignment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180" fontId="1" fillId="0" borderId="6" xfId="15" applyNumberFormat="1" applyFont="1" applyBorder="1" applyAlignment="1">
      <alignment/>
    </xf>
    <xf numFmtId="180" fontId="1" fillId="0" borderId="1" xfId="15" applyNumberFormat="1" applyFont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 quotePrefix="1">
      <alignment horizontal="center"/>
    </xf>
    <xf numFmtId="180" fontId="17" fillId="0" borderId="0" xfId="17" applyNumberFormat="1" applyFont="1" applyFill="1" applyAlignment="1">
      <alignment horizontal="center"/>
    </xf>
    <xf numFmtId="180" fontId="17" fillId="0" borderId="2" xfId="17" applyNumberFormat="1" applyFont="1" applyFill="1" applyBorder="1" applyAlignment="1">
      <alignment horizontal="center"/>
    </xf>
    <xf numFmtId="180" fontId="17" fillId="0" borderId="2" xfId="17" applyNumberFormat="1" applyFont="1" applyFill="1" applyBorder="1" applyAlignment="1">
      <alignment/>
    </xf>
    <xf numFmtId="180" fontId="17" fillId="0" borderId="2" xfId="17" applyNumberFormat="1" applyFont="1" applyFill="1" applyBorder="1" applyAlignment="1" quotePrefix="1">
      <alignment horizontal="center"/>
    </xf>
    <xf numFmtId="173" fontId="19" fillId="0" borderId="0" xfId="15" applyFont="1" applyAlignment="1">
      <alignment/>
    </xf>
    <xf numFmtId="180" fontId="1" fillId="2" borderId="0" xfId="15" applyNumberFormat="1" applyFont="1" applyFill="1" applyAlignment="1">
      <alignment/>
    </xf>
    <xf numFmtId="180" fontId="17" fillId="0" borderId="0" xfId="0" applyNumberFormat="1" applyFont="1" applyAlignment="1">
      <alignment/>
    </xf>
    <xf numFmtId="175" fontId="17" fillId="0" borderId="0" xfId="15" applyNumberFormat="1" applyFont="1" applyBorder="1" applyAlignment="1">
      <alignment/>
    </xf>
    <xf numFmtId="175" fontId="17" fillId="0" borderId="2" xfId="15" applyNumberFormat="1" applyFont="1" applyBorder="1" applyAlignment="1">
      <alignment/>
    </xf>
    <xf numFmtId="175" fontId="17" fillId="0" borderId="0" xfId="15" applyNumberFormat="1" applyFont="1" applyAlignment="1">
      <alignment/>
    </xf>
    <xf numFmtId="180" fontId="17" fillId="2" borderId="0" xfId="15" applyNumberFormat="1" applyFont="1" applyFill="1" applyBorder="1" applyAlignment="1">
      <alignment/>
    </xf>
    <xf numFmtId="180" fontId="17" fillId="0" borderId="0" xfId="15" applyNumberFormat="1" applyFont="1" applyBorder="1" applyAlignment="1">
      <alignment/>
    </xf>
    <xf numFmtId="185" fontId="17" fillId="2" borderId="5" xfId="15" applyNumberFormat="1" applyFont="1" applyFill="1" applyBorder="1" applyAlignment="1">
      <alignment/>
    </xf>
    <xf numFmtId="185" fontId="17" fillId="2" borderId="6" xfId="15" applyNumberFormat="1" applyFont="1" applyFill="1" applyBorder="1" applyAlignment="1">
      <alignment/>
    </xf>
    <xf numFmtId="185" fontId="17" fillId="2" borderId="8" xfId="15" applyNumberFormat="1" applyFont="1" applyFill="1" applyBorder="1" applyAlignment="1">
      <alignment/>
    </xf>
    <xf numFmtId="185" fontId="17" fillId="2" borderId="0" xfId="15" applyNumberFormat="1" applyFont="1" applyFill="1" applyBorder="1" applyAlignment="1">
      <alignment/>
    </xf>
    <xf numFmtId="185" fontId="17" fillId="0" borderId="8" xfId="15" applyNumberFormat="1" applyFont="1" applyBorder="1" applyAlignment="1">
      <alignment/>
    </xf>
    <xf numFmtId="185" fontId="17" fillId="0" borderId="0" xfId="15" applyNumberFormat="1" applyFont="1" applyBorder="1" applyAlignment="1">
      <alignment/>
    </xf>
    <xf numFmtId="175" fontId="17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Alignment="1">
      <alignment/>
    </xf>
    <xf numFmtId="180" fontId="21" fillId="0" borderId="0" xfId="17" applyNumberFormat="1" applyFont="1" applyFill="1" applyBorder="1" applyAlignment="1">
      <alignment/>
    </xf>
    <xf numFmtId="180" fontId="22" fillId="0" borderId="0" xfId="17" applyNumberFormat="1" applyFont="1" applyFill="1" applyBorder="1" applyAlignment="1">
      <alignment/>
    </xf>
    <xf numFmtId="180" fontId="21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80" fontId="15" fillId="0" borderId="0" xfId="17" applyNumberFormat="1" applyFont="1" applyFill="1" applyBorder="1" applyAlignment="1">
      <alignment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41" fontId="15" fillId="0" borderId="8" xfId="15" applyNumberFormat="1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185" fontId="17" fillId="0" borderId="3" xfId="15" applyNumberFormat="1" applyFont="1" applyBorder="1" applyAlignment="1">
      <alignment/>
    </xf>
    <xf numFmtId="41" fontId="15" fillId="0" borderId="2" xfId="15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 horizontal="center"/>
    </xf>
    <xf numFmtId="180" fontId="20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 quotePrefix="1">
      <alignment horizontal="center"/>
    </xf>
    <xf numFmtId="180" fontId="15" fillId="0" borderId="8" xfId="15" applyNumberFormat="1" applyFont="1" applyFill="1" applyBorder="1" applyAlignment="1">
      <alignment/>
    </xf>
    <xf numFmtId="180" fontId="0" fillId="0" borderId="9" xfId="17" applyNumberFormat="1" applyFont="1" applyFill="1" applyBorder="1" applyAlignment="1">
      <alignment/>
    </xf>
    <xf numFmtId="180" fontId="1" fillId="0" borderId="9" xfId="17" applyNumberFormat="1" applyFont="1" applyFill="1" applyBorder="1" applyAlignment="1">
      <alignment/>
    </xf>
    <xf numFmtId="43" fontId="17" fillId="0" borderId="7" xfId="15" applyNumberFormat="1" applyFont="1" applyBorder="1" applyAlignment="1">
      <alignment/>
    </xf>
    <xf numFmtId="43" fontId="15" fillId="0" borderId="7" xfId="15" applyNumberFormat="1" applyFont="1" applyBorder="1" applyAlignment="1">
      <alignment/>
    </xf>
    <xf numFmtId="43" fontId="17" fillId="0" borderId="7" xfId="15" applyNumberFormat="1" applyFont="1" applyFill="1" applyBorder="1" applyAlignment="1">
      <alignment/>
    </xf>
    <xf numFmtId="180" fontId="15" fillId="2" borderId="0" xfId="15" applyNumberFormat="1" applyFont="1" applyFill="1" applyAlignment="1">
      <alignment/>
    </xf>
    <xf numFmtId="180" fontId="17" fillId="0" borderId="0" xfId="17" applyNumberFormat="1" applyFont="1" applyFill="1" applyBorder="1" applyAlignment="1" quotePrefix="1">
      <alignment/>
    </xf>
    <xf numFmtId="37" fontId="15" fillId="0" borderId="5" xfId="15" applyNumberFormat="1" applyFont="1" applyFill="1" applyBorder="1" applyAlignment="1">
      <alignment/>
    </xf>
    <xf numFmtId="41" fontId="15" fillId="0" borderId="6" xfId="15" applyNumberFormat="1" applyFont="1" applyFill="1" applyBorder="1" applyAlignment="1">
      <alignment/>
    </xf>
    <xf numFmtId="180" fontId="17" fillId="2" borderId="5" xfId="15" applyNumberFormat="1" applyFont="1" applyFill="1" applyBorder="1" applyAlignment="1">
      <alignment/>
    </xf>
    <xf numFmtId="180" fontId="17" fillId="2" borderId="6" xfId="15" applyNumberFormat="1" applyFont="1" applyFill="1" applyBorder="1" applyAlignment="1">
      <alignment/>
    </xf>
    <xf numFmtId="180" fontId="17" fillId="0" borderId="6" xfId="15" applyNumberFormat="1" applyFont="1" applyBorder="1" applyAlignment="1">
      <alignment/>
    </xf>
    <xf numFmtId="180" fontId="17" fillId="0" borderId="9" xfId="17" applyNumberFormat="1" applyFont="1" applyFill="1" applyBorder="1" applyAlignment="1">
      <alignment/>
    </xf>
    <xf numFmtId="37" fontId="15" fillId="0" borderId="8" xfId="15" applyNumberFormat="1" applyFont="1" applyFill="1" applyBorder="1" applyAlignment="1">
      <alignment/>
    </xf>
    <xf numFmtId="185" fontId="17" fillId="0" borderId="1" xfId="15" applyNumberFormat="1" applyFont="1" applyBorder="1" applyAlignment="1">
      <alignment/>
    </xf>
    <xf numFmtId="37" fontId="15" fillId="0" borderId="1" xfId="15" applyNumberFormat="1" applyFont="1" applyFill="1" applyBorder="1" applyAlignment="1">
      <alignment/>
    </xf>
    <xf numFmtId="180" fontId="0" fillId="3" borderId="0" xfId="15" applyNumberFormat="1" applyFont="1" applyFill="1" applyAlignment="1">
      <alignment horizontal="center"/>
    </xf>
    <xf numFmtId="180" fontId="0" fillId="3" borderId="0" xfId="15" applyNumberFormat="1" applyFont="1" applyFill="1" applyAlignment="1">
      <alignment horizontal="center" vertical="top"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85725</xdr:rowOff>
    </xdr:from>
    <xdr:to>
      <xdr:col>9</xdr:col>
      <xdr:colOff>533400</xdr:colOff>
      <xdr:row>6</xdr:row>
      <xdr:rowOff>85725</xdr:rowOff>
    </xdr:to>
    <xdr:sp>
      <xdr:nvSpPr>
        <xdr:cNvPr id="1" name="Line 3"/>
        <xdr:cNvSpPr>
          <a:spLocks/>
        </xdr:cNvSpPr>
      </xdr:nvSpPr>
      <xdr:spPr>
        <a:xfrm>
          <a:off x="5486400" y="1190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85725</xdr:rowOff>
    </xdr:from>
    <xdr:to>
      <xdr:col>5</xdr:col>
      <xdr:colOff>333375</xdr:colOff>
      <xdr:row>6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2505075" y="1190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CONSOL\3011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Nov'06"/>
      <sheetName val="JOURNAL"/>
      <sheetName val="MI Movement"/>
      <sheetName val="Journal-Interco"/>
      <sheetName val="APPX I"/>
      <sheetName val="APPX II"/>
      <sheetName val="APPX III"/>
      <sheetName val="APPX IV"/>
      <sheetName val="APPX V "/>
      <sheetName val="APPX VI"/>
      <sheetName val="APPX VII"/>
      <sheetName val="APPX VIII"/>
      <sheetName val="APPX VIIII"/>
      <sheetName val="RP bf"/>
      <sheetName val="COC"/>
      <sheetName val="TAX"/>
    </sheetNames>
    <sheetDataSet>
      <sheetData sheetId="4">
        <row r="109">
          <cell r="AB109">
            <v>91279667</v>
          </cell>
        </row>
        <row r="118">
          <cell r="AB118">
            <v>15950603</v>
          </cell>
        </row>
        <row r="120">
          <cell r="AB120">
            <v>1077559</v>
          </cell>
        </row>
        <row r="124">
          <cell r="AB124">
            <v>-679685</v>
          </cell>
        </row>
        <row r="145">
          <cell r="AB145">
            <v>1343435</v>
          </cell>
        </row>
        <row r="177">
          <cell r="AB177">
            <v>2027925</v>
          </cell>
        </row>
        <row r="179">
          <cell r="AB179">
            <v>24421989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9"/>
  <sheetViews>
    <sheetView showGridLines="0" workbookViewId="0" topLeftCell="A7">
      <selection activeCell="G13" sqref="G13"/>
    </sheetView>
  </sheetViews>
  <sheetFormatPr defaultColWidth="9.33203125" defaultRowHeight="12.75"/>
  <cols>
    <col min="1" max="1" width="47.66015625" style="11" customWidth="1"/>
    <col min="2" max="2" width="1.66796875" style="11" customWidth="1"/>
    <col min="3" max="3" width="16.66015625" style="11" customWidth="1"/>
    <col min="4" max="4" width="17.16015625" style="11" customWidth="1"/>
    <col min="5" max="5" width="1.66796875" style="11" customWidth="1"/>
    <col min="6" max="6" width="16.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55"/>
    </row>
    <row r="2" ht="12.75">
      <c r="A2" s="7" t="s">
        <v>11</v>
      </c>
    </row>
    <row r="3" ht="12.75">
      <c r="A3" s="7"/>
    </row>
    <row r="4" ht="12.75">
      <c r="A4" s="6" t="s">
        <v>114</v>
      </c>
    </row>
    <row r="5" spans="1:2" ht="12.75">
      <c r="A5" s="4" t="s">
        <v>12</v>
      </c>
      <c r="B5" s="13"/>
    </row>
    <row r="7" spans="3:10" ht="12.75">
      <c r="C7" s="14" t="s">
        <v>13</v>
      </c>
      <c r="D7" s="14"/>
      <c r="E7" s="14"/>
      <c r="F7" s="15" t="s">
        <v>14</v>
      </c>
      <c r="G7" s="15"/>
      <c r="H7" s="16"/>
      <c r="J7" s="16"/>
    </row>
    <row r="8" spans="3:10" ht="12.75">
      <c r="C8" s="14"/>
      <c r="D8" s="17" t="s">
        <v>16</v>
      </c>
      <c r="E8" s="14"/>
      <c r="F8" s="15"/>
      <c r="G8" s="18" t="s">
        <v>16</v>
      </c>
      <c r="H8" s="16"/>
      <c r="J8" s="16"/>
    </row>
    <row r="9" spans="3:7" ht="12.75">
      <c r="C9" s="78" t="s">
        <v>15</v>
      </c>
      <c r="D9" s="17" t="s">
        <v>18</v>
      </c>
      <c r="E9" s="17"/>
      <c r="F9" s="87" t="s">
        <v>15</v>
      </c>
      <c r="G9" s="18" t="s">
        <v>18</v>
      </c>
    </row>
    <row r="10" spans="3:7" ht="12.75">
      <c r="C10" s="78" t="s">
        <v>17</v>
      </c>
      <c r="D10" s="17" t="s">
        <v>17</v>
      </c>
      <c r="E10" s="17"/>
      <c r="F10" s="87" t="s">
        <v>19</v>
      </c>
      <c r="G10" s="18" t="s">
        <v>17</v>
      </c>
    </row>
    <row r="11" spans="3:7" ht="12.75">
      <c r="C11" s="79" t="s">
        <v>115</v>
      </c>
      <c r="D11" s="68" t="s">
        <v>116</v>
      </c>
      <c r="E11" s="68"/>
      <c r="F11" s="88" t="str">
        <f>C11</f>
        <v>(30-11-06)</v>
      </c>
      <c r="G11" s="69" t="str">
        <f>D11</f>
        <v>(30-11-05)</v>
      </c>
    </row>
    <row r="12" spans="3:7" ht="12.75">
      <c r="C12" s="78" t="s">
        <v>0</v>
      </c>
      <c r="D12" s="17" t="s">
        <v>0</v>
      </c>
      <c r="E12" s="17"/>
      <c r="F12" s="78" t="s">
        <v>0</v>
      </c>
      <c r="G12" s="17" t="s">
        <v>0</v>
      </c>
    </row>
    <row r="13" spans="3:7" ht="12.75">
      <c r="C13" s="78"/>
      <c r="D13" s="161" t="s">
        <v>148</v>
      </c>
      <c r="E13" s="17"/>
      <c r="F13" s="87"/>
      <c r="G13" s="162" t="s">
        <v>148</v>
      </c>
    </row>
    <row r="14" spans="3:6" ht="12.75">
      <c r="C14" s="21"/>
      <c r="F14" s="21"/>
    </row>
    <row r="15" spans="1:7" ht="12.75">
      <c r="A15" s="11" t="s">
        <v>5</v>
      </c>
      <c r="C15" s="80">
        <v>29583</v>
      </c>
      <c r="D15" s="55">
        <v>28632</v>
      </c>
      <c r="F15" s="80">
        <v>29583</v>
      </c>
      <c r="G15" s="11">
        <v>28632</v>
      </c>
    </row>
    <row r="16" spans="3:7" ht="12.75">
      <c r="C16" s="81"/>
      <c r="D16" s="65"/>
      <c r="F16" s="80"/>
      <c r="G16" s="55"/>
    </row>
    <row r="17" spans="1:7" ht="12.75">
      <c r="A17" s="11" t="s">
        <v>20</v>
      </c>
      <c r="C17" s="82">
        <v>-28151</v>
      </c>
      <c r="D17" s="150">
        <v>-27126</v>
      </c>
      <c r="F17" s="82">
        <v>-28151</v>
      </c>
      <c r="G17" s="11">
        <v>-27126</v>
      </c>
    </row>
    <row r="18" spans="3:6" ht="12.75">
      <c r="C18" s="80"/>
      <c r="D18" s="55"/>
      <c r="F18" s="80"/>
    </row>
    <row r="19" spans="1:7" ht="12.75">
      <c r="A19" s="11" t="s">
        <v>21</v>
      </c>
      <c r="C19" s="80">
        <v>49</v>
      </c>
      <c r="D19" s="55">
        <v>107</v>
      </c>
      <c r="E19" s="28"/>
      <c r="F19" s="80">
        <v>49</v>
      </c>
      <c r="G19" s="11">
        <v>107</v>
      </c>
    </row>
    <row r="20" spans="3:7" ht="12.75">
      <c r="C20" s="83"/>
      <c r="D20" s="136"/>
      <c r="E20" s="28"/>
      <c r="F20" s="83"/>
      <c r="G20" s="19"/>
    </row>
    <row r="21" spans="1:7" ht="12.75">
      <c r="A21" s="11" t="s">
        <v>80</v>
      </c>
      <c r="C21" s="80">
        <f>SUM(C15:C20)</f>
        <v>1481</v>
      </c>
      <c r="D21" s="11">
        <f>SUM(D15:D19)</f>
        <v>1613</v>
      </c>
      <c r="E21" s="28"/>
      <c r="F21" s="80">
        <f>SUM(F15:F20)</f>
        <v>1481</v>
      </c>
      <c r="G21" s="11">
        <f>SUM(G15:G19)</f>
        <v>1613</v>
      </c>
    </row>
    <row r="22" spans="3:6" ht="12.75">
      <c r="C22" s="80"/>
      <c r="E22" s="28"/>
      <c r="F22" s="80"/>
    </row>
    <row r="23" spans="1:7" ht="12.75">
      <c r="A23" s="11" t="s">
        <v>22</v>
      </c>
      <c r="C23" s="80">
        <v>-271</v>
      </c>
      <c r="D23" s="11">
        <v>-152</v>
      </c>
      <c r="E23" s="28"/>
      <c r="F23" s="80">
        <v>-271</v>
      </c>
      <c r="G23" s="11">
        <v>-152</v>
      </c>
    </row>
    <row r="24" spans="3:7" ht="12.75">
      <c r="C24" s="83"/>
      <c r="D24" s="19"/>
      <c r="E24" s="28"/>
      <c r="F24" s="83"/>
      <c r="G24" s="19"/>
    </row>
    <row r="25" spans="1:7" ht="12.75">
      <c r="A25" s="11" t="s">
        <v>97</v>
      </c>
      <c r="C25" s="80">
        <f>SUM(C21:C24)</f>
        <v>1210</v>
      </c>
      <c r="D25" s="11">
        <f>SUM(D21:D23)</f>
        <v>1461</v>
      </c>
      <c r="E25" s="28"/>
      <c r="F25" s="80">
        <f>SUM(F21:F24)</f>
        <v>1210</v>
      </c>
      <c r="G25" s="11">
        <f>SUM(G21:G23)</f>
        <v>1461</v>
      </c>
    </row>
    <row r="26" spans="3:6" ht="12.75">
      <c r="C26" s="80"/>
      <c r="E26" s="28"/>
      <c r="F26" s="80"/>
    </row>
    <row r="27" spans="1:7" ht="12.75">
      <c r="A27" s="11" t="s">
        <v>137</v>
      </c>
      <c r="C27" s="80">
        <v>-248</v>
      </c>
      <c r="D27" s="11">
        <v>-12</v>
      </c>
      <c r="E27" s="28"/>
      <c r="F27" s="80">
        <v>-248</v>
      </c>
      <c r="G27" s="11">
        <v>-12</v>
      </c>
    </row>
    <row r="28" spans="3:6" ht="12.75">
      <c r="C28" s="80"/>
      <c r="E28" s="28"/>
      <c r="F28" s="80"/>
    </row>
    <row r="29" spans="1:7" ht="12.75">
      <c r="A29" s="11" t="s">
        <v>138</v>
      </c>
      <c r="C29" s="80">
        <v>35</v>
      </c>
      <c r="D29" s="11">
        <v>-5</v>
      </c>
      <c r="E29" s="28"/>
      <c r="F29" s="80">
        <v>35</v>
      </c>
      <c r="G29" s="11">
        <v>-5</v>
      </c>
    </row>
    <row r="30" spans="3:7" ht="12.75">
      <c r="C30" s="83"/>
      <c r="D30" s="19"/>
      <c r="E30" s="28"/>
      <c r="F30" s="83"/>
      <c r="G30" s="19"/>
    </row>
    <row r="31" spans="1:7" ht="12.75">
      <c r="A31" s="11" t="s">
        <v>73</v>
      </c>
      <c r="C31" s="80">
        <f>SUM(C25:C30)</f>
        <v>997</v>
      </c>
      <c r="D31" s="11">
        <f>SUM(D25:D29)</f>
        <v>1444</v>
      </c>
      <c r="E31" s="28"/>
      <c r="F31" s="80">
        <f>SUM(F25:F30)</f>
        <v>997</v>
      </c>
      <c r="G31" s="11">
        <f>SUM(G25:G29)</f>
        <v>1444</v>
      </c>
    </row>
    <row r="32" spans="3:6" ht="12.75">
      <c r="C32" s="80"/>
      <c r="E32" s="28"/>
      <c r="F32" s="80"/>
    </row>
    <row r="33" spans="1:7" ht="12.75">
      <c r="A33" s="11" t="s">
        <v>23</v>
      </c>
      <c r="C33" s="82">
        <v>-83</v>
      </c>
      <c r="D33" s="2">
        <v>-77</v>
      </c>
      <c r="E33" s="3"/>
      <c r="F33" s="82">
        <v>-83</v>
      </c>
      <c r="G33" s="2">
        <v>-77</v>
      </c>
    </row>
    <row r="34" spans="3:7" ht="12.75">
      <c r="C34" s="83"/>
      <c r="D34" s="19"/>
      <c r="E34" s="28"/>
      <c r="F34" s="83"/>
      <c r="G34" s="19"/>
    </row>
    <row r="35" spans="1:7" ht="13.5" thickBot="1">
      <c r="A35" s="11" t="s">
        <v>98</v>
      </c>
      <c r="C35" s="85">
        <f>SUM(C31:C34)</f>
        <v>914</v>
      </c>
      <c r="D35" s="20">
        <f>SUM(D31:D33)</f>
        <v>1367</v>
      </c>
      <c r="E35" s="28"/>
      <c r="F35" s="85">
        <f>SUM(F31:F34)</f>
        <v>914</v>
      </c>
      <c r="G35" s="20">
        <f>SUM(G31:G33)</f>
        <v>1367</v>
      </c>
    </row>
    <row r="36" spans="3:6" ht="13.5" thickTop="1">
      <c r="C36" s="80"/>
      <c r="E36" s="28"/>
      <c r="F36" s="80"/>
    </row>
    <row r="37" spans="1:6" ht="12.75">
      <c r="A37" s="11" t="s">
        <v>89</v>
      </c>
      <c r="C37" s="80"/>
      <c r="E37" s="28"/>
      <c r="F37" s="80"/>
    </row>
    <row r="38" spans="1:7" ht="12.75">
      <c r="A38" s="11" t="s">
        <v>90</v>
      </c>
      <c r="C38" s="80">
        <v>920</v>
      </c>
      <c r="D38" s="11">
        <v>1430</v>
      </c>
      <c r="E38" s="28"/>
      <c r="F38" s="80">
        <v>920</v>
      </c>
      <c r="G38" s="11">
        <v>1430</v>
      </c>
    </row>
    <row r="39" spans="3:6" ht="12.75">
      <c r="C39" s="80"/>
      <c r="E39" s="28"/>
      <c r="F39" s="80"/>
    </row>
    <row r="40" spans="1:7" ht="12.75">
      <c r="A40" s="11" t="s">
        <v>24</v>
      </c>
      <c r="C40" s="84">
        <v>-6</v>
      </c>
      <c r="D40" s="11">
        <v>-63</v>
      </c>
      <c r="E40" s="28"/>
      <c r="F40" s="80">
        <v>-6</v>
      </c>
      <c r="G40" s="11">
        <v>-63</v>
      </c>
    </row>
    <row r="41" spans="3:7" ht="14.25" customHeight="1" thickBot="1">
      <c r="C41" s="85">
        <f>SUM(C38:C40)</f>
        <v>914</v>
      </c>
      <c r="D41" s="20">
        <f>SUM(D38:D40)</f>
        <v>1367</v>
      </c>
      <c r="E41" s="28"/>
      <c r="F41" s="85">
        <f>SUM(F38:F40)</f>
        <v>914</v>
      </c>
      <c r="G41" s="20">
        <f>SUM(G38:G40)</f>
        <v>1367</v>
      </c>
    </row>
    <row r="42" spans="3:6" ht="13.5" thickTop="1">
      <c r="C42" s="81"/>
      <c r="E42" s="28"/>
      <c r="F42" s="80"/>
    </row>
    <row r="43" spans="3:6" ht="12.75" customHeight="1">
      <c r="C43" s="81"/>
      <c r="E43" s="28"/>
      <c r="F43" s="80"/>
    </row>
    <row r="44" spans="3:6" ht="12.75" customHeight="1">
      <c r="C44" s="81"/>
      <c r="E44" s="28"/>
      <c r="F44" s="80"/>
    </row>
    <row r="45" spans="1:6" ht="12.75" customHeight="1">
      <c r="A45" s="11" t="s">
        <v>135</v>
      </c>
      <c r="C45" s="81"/>
      <c r="E45" s="28"/>
      <c r="F45" s="80"/>
    </row>
    <row r="46" ht="12.75" customHeight="1">
      <c r="A46" s="11" t="s">
        <v>136</v>
      </c>
    </row>
    <row r="47" spans="1:7" ht="12.75" customHeight="1" thickBot="1">
      <c r="A47" s="11" t="s">
        <v>133</v>
      </c>
      <c r="C47" s="147">
        <v>1.01</v>
      </c>
      <c r="D47" s="148">
        <v>1.57</v>
      </c>
      <c r="E47" s="89"/>
      <c r="F47" s="149">
        <v>1.01</v>
      </c>
      <c r="G47" s="148">
        <v>1.57</v>
      </c>
    </row>
    <row r="48" spans="3:6" ht="12.75" customHeight="1" thickTop="1">
      <c r="C48" s="81"/>
      <c r="E48" s="28"/>
      <c r="F48" s="80"/>
    </row>
    <row r="49" spans="1:7" ht="12.75" customHeight="1" thickBot="1">
      <c r="A49" s="11" t="s">
        <v>134</v>
      </c>
      <c r="C49" s="147">
        <v>1.01</v>
      </c>
      <c r="D49" s="148">
        <v>1.57</v>
      </c>
      <c r="E49" s="89"/>
      <c r="F49" s="149">
        <v>1.01</v>
      </c>
      <c r="G49" s="148">
        <v>1.57</v>
      </c>
    </row>
    <row r="50" ht="13.5" thickTop="1">
      <c r="H50" s="65"/>
    </row>
    <row r="51" spans="3:7" ht="9.75" customHeight="1">
      <c r="C51" s="86"/>
      <c r="D51" s="12"/>
      <c r="E51" s="124"/>
      <c r="F51" s="125"/>
      <c r="G51" s="12"/>
    </row>
    <row r="52" spans="1:9" ht="12.75">
      <c r="A52" s="13" t="s">
        <v>99</v>
      </c>
      <c r="C52" s="13"/>
      <c r="D52" s="13"/>
      <c r="E52" s="13"/>
      <c r="F52" s="13"/>
      <c r="G52" s="13"/>
      <c r="H52" s="13"/>
      <c r="I52" s="13"/>
    </row>
    <row r="53" spans="1:5" ht="12.75">
      <c r="A53" s="13" t="s">
        <v>117</v>
      </c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  <row r="64" ht="12.75">
      <c r="E64" s="28"/>
    </row>
    <row r="65" ht="12.75">
      <c r="E65" s="28"/>
    </row>
    <row r="66" ht="12.75">
      <c r="E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  <row r="84" ht="12.75">
      <c r="E84" s="28"/>
    </row>
    <row r="85" ht="12.75">
      <c r="E85" s="28"/>
    </row>
    <row r="86" ht="12.75">
      <c r="E86" s="28"/>
    </row>
    <row r="87" ht="12.75">
      <c r="E87" s="28"/>
    </row>
    <row r="88" ht="12.75">
      <c r="E88" s="28"/>
    </row>
    <row r="89" ht="12.75">
      <c r="E89" s="28"/>
    </row>
  </sheetData>
  <printOptions/>
  <pageMargins left="0.42" right="0.25" top="0.63" bottom="0.37" header="0.32" footer="0.22"/>
  <pageSetup horizontalDpi="300" verticalDpi="300" orientation="portrait" paperSize="9" scale="90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23">
      <selection activeCell="D27" sqref="D27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6" width="10" style="31" bestFit="1" customWidth="1"/>
    <col min="7" max="7" width="11.83203125" style="31" customWidth="1"/>
    <col min="8" max="8" width="14" style="31" customWidth="1"/>
    <col min="9" max="9" width="13.33203125" style="31" customWidth="1"/>
    <col min="10" max="10" width="10" style="31" bestFit="1" customWidth="1"/>
    <col min="11" max="11" width="10.5" style="31" bestFit="1" customWidth="1"/>
    <col min="12" max="12" width="10" style="31" bestFit="1" customWidth="1"/>
    <col min="13" max="16384" width="10.66015625" style="31" customWidth="1"/>
  </cols>
  <sheetData>
    <row r="1" ht="15.75" customHeight="1">
      <c r="A1" s="30" t="s">
        <v>6</v>
      </c>
    </row>
    <row r="2" ht="14.25" customHeight="1">
      <c r="A2" s="30" t="s">
        <v>25</v>
      </c>
    </row>
    <row r="3" ht="12.75">
      <c r="A3" s="30"/>
    </row>
    <row r="4" ht="15.75" customHeight="1">
      <c r="A4" s="32" t="s">
        <v>120</v>
      </c>
    </row>
    <row r="5" ht="15.75" customHeight="1">
      <c r="A5" s="33" t="s">
        <v>12</v>
      </c>
    </row>
    <row r="6" ht="12.75" customHeight="1">
      <c r="A6" s="33"/>
    </row>
    <row r="7" spans="1:7" ht="12.75" customHeight="1">
      <c r="A7" s="33"/>
      <c r="F7" s="43" t="s">
        <v>132</v>
      </c>
      <c r="G7" s="43"/>
    </row>
    <row r="8" spans="6:12" ht="13.5" customHeight="1">
      <c r="F8" s="97"/>
      <c r="G8" s="98" t="s">
        <v>56</v>
      </c>
      <c r="H8" s="99"/>
      <c r="I8" s="100" t="s">
        <v>40</v>
      </c>
      <c r="J8" s="43"/>
      <c r="K8" s="34"/>
      <c r="L8" s="34"/>
    </row>
    <row r="9" spans="6:12" ht="13.5" customHeight="1">
      <c r="F9" s="101" t="s">
        <v>41</v>
      </c>
      <c r="G9" s="101" t="s">
        <v>42</v>
      </c>
      <c r="H9" s="101" t="s">
        <v>53</v>
      </c>
      <c r="I9" s="101" t="s">
        <v>101</v>
      </c>
      <c r="J9" s="101"/>
      <c r="K9" s="101" t="s">
        <v>94</v>
      </c>
      <c r="L9" s="101" t="s">
        <v>2</v>
      </c>
    </row>
    <row r="10" spans="1:12" ht="13.5" customHeight="1">
      <c r="A10" s="35"/>
      <c r="F10" s="102" t="s">
        <v>55</v>
      </c>
      <c r="G10" s="102" t="s">
        <v>54</v>
      </c>
      <c r="H10" s="102" t="s">
        <v>52</v>
      </c>
      <c r="I10" s="102" t="s">
        <v>102</v>
      </c>
      <c r="J10" s="102" t="s">
        <v>2</v>
      </c>
      <c r="K10" s="102" t="s">
        <v>95</v>
      </c>
      <c r="L10" s="102" t="s">
        <v>96</v>
      </c>
    </row>
    <row r="11" spans="1:12" ht="13.5" customHeight="1">
      <c r="A11" s="43"/>
      <c r="E11" s="34"/>
      <c r="F11" s="101" t="s">
        <v>0</v>
      </c>
      <c r="G11" s="101" t="s">
        <v>0</v>
      </c>
      <c r="H11" s="101" t="s">
        <v>0</v>
      </c>
      <c r="I11" s="101" t="s">
        <v>0</v>
      </c>
      <c r="J11" s="101" t="s">
        <v>0</v>
      </c>
      <c r="K11" s="101" t="s">
        <v>0</v>
      </c>
      <c r="L11" s="101" t="s">
        <v>0</v>
      </c>
    </row>
    <row r="12" spans="1:10" ht="10.5" customHeight="1">
      <c r="A12" s="43"/>
      <c r="E12" s="34"/>
      <c r="F12" s="101"/>
      <c r="G12" s="101"/>
      <c r="H12" s="101"/>
      <c r="I12" s="101"/>
      <c r="J12" s="101"/>
    </row>
    <row r="13" spans="1:10" ht="15" customHeight="1">
      <c r="A13" s="74" t="s">
        <v>121</v>
      </c>
      <c r="B13" s="126"/>
      <c r="C13" s="126"/>
      <c r="D13" s="127"/>
      <c r="E13" s="128"/>
      <c r="F13" s="101"/>
      <c r="G13" s="101"/>
      <c r="H13" s="101"/>
      <c r="I13" s="101"/>
      <c r="J13" s="101"/>
    </row>
    <row r="14" spans="1:10" ht="11.25" customHeight="1">
      <c r="A14" s="43"/>
      <c r="B14" s="43"/>
      <c r="C14" s="43"/>
      <c r="D14" s="43"/>
      <c r="E14" s="43"/>
      <c r="F14" s="101"/>
      <c r="G14" s="43"/>
      <c r="H14" s="43"/>
      <c r="I14" s="101"/>
      <c r="J14" s="101"/>
    </row>
    <row r="15" spans="1:12" ht="15" customHeight="1">
      <c r="A15" s="43" t="s">
        <v>123</v>
      </c>
      <c r="B15" s="43"/>
      <c r="C15" s="43"/>
      <c r="D15" s="43"/>
      <c r="E15" s="43"/>
      <c r="F15" s="103">
        <f>'[1]CBS'!$AB$109/1000</f>
        <v>91279.667</v>
      </c>
      <c r="G15" s="74">
        <f>'[1]CBS'!$AB$118/1000</f>
        <v>15950.603</v>
      </c>
      <c r="H15" s="74">
        <f>'[1]CBS'!$AB$120/1000+'[1]CBS'!$AB$124/1000</f>
        <v>397.874</v>
      </c>
      <c r="I15" s="103">
        <f>'[1]CBS'!$AB$145/1000</f>
        <v>1343.435</v>
      </c>
      <c r="J15" s="103">
        <f>SUM(F15:I15)</f>
        <v>108971.579</v>
      </c>
      <c r="K15" s="31">
        <v>1309</v>
      </c>
      <c r="L15" s="31">
        <f>SUM(J15:K15)</f>
        <v>110280.579</v>
      </c>
    </row>
    <row r="16" spans="1:12" ht="11.25" customHeight="1">
      <c r="A16" s="43"/>
      <c r="B16" s="43"/>
      <c r="C16" s="43"/>
      <c r="D16" s="43"/>
      <c r="E16" s="43"/>
      <c r="F16" s="74"/>
      <c r="G16" s="74"/>
      <c r="H16" s="74"/>
      <c r="I16" s="74"/>
      <c r="J16" s="151"/>
      <c r="K16" s="43"/>
      <c r="L16" s="43"/>
    </row>
    <row r="17" spans="1:12" ht="11.25" customHeight="1">
      <c r="A17" s="43" t="s">
        <v>139</v>
      </c>
      <c r="B17" s="43"/>
      <c r="C17" s="43"/>
      <c r="D17" s="43"/>
      <c r="E17" s="43"/>
      <c r="F17" s="74">
        <v>0</v>
      </c>
      <c r="G17" s="74">
        <v>0</v>
      </c>
      <c r="H17" s="74">
        <v>-397.874</v>
      </c>
      <c r="I17" s="74">
        <v>397.874</v>
      </c>
      <c r="J17" s="151"/>
      <c r="K17" s="43"/>
      <c r="L17" s="43"/>
    </row>
    <row r="18" spans="1:12" ht="11.25" customHeight="1">
      <c r="A18" s="43"/>
      <c r="B18" s="43"/>
      <c r="C18" s="43"/>
      <c r="D18" s="43"/>
      <c r="E18" s="43"/>
      <c r="F18" s="74"/>
      <c r="G18" s="74"/>
      <c r="H18" s="74"/>
      <c r="I18" s="74"/>
      <c r="J18" s="151"/>
      <c r="K18" s="43"/>
      <c r="L18" s="43"/>
    </row>
    <row r="19" spans="1:12" ht="13.5" customHeight="1">
      <c r="A19" s="43" t="s">
        <v>103</v>
      </c>
      <c r="B19" s="43"/>
      <c r="C19" s="43"/>
      <c r="D19" s="43"/>
      <c r="E19" s="43"/>
      <c r="F19" s="105">
        <v>0</v>
      </c>
      <c r="G19" s="105">
        <v>0</v>
      </c>
      <c r="H19" s="105">
        <v>0</v>
      </c>
      <c r="I19" s="74">
        <v>919.97288</v>
      </c>
      <c r="J19" s="104">
        <v>919.97288</v>
      </c>
      <c r="K19" s="43">
        <v>-6</v>
      </c>
      <c r="L19" s="43">
        <v>913.97288</v>
      </c>
    </row>
    <row r="20" spans="1:12" ht="11.25" customHeight="1">
      <c r="A20" s="43"/>
      <c r="B20" s="43"/>
      <c r="C20" s="43"/>
      <c r="D20" s="43"/>
      <c r="E20" s="43"/>
      <c r="F20" s="141"/>
      <c r="G20" s="141"/>
      <c r="H20" s="141"/>
      <c r="I20" s="142"/>
      <c r="J20" s="143"/>
      <c r="K20" s="43"/>
      <c r="L20" s="43"/>
    </row>
    <row r="21" spans="1:12" ht="13.5" customHeight="1" hidden="1">
      <c r="A21" s="43" t="s">
        <v>104</v>
      </c>
      <c r="B21" s="43"/>
      <c r="C21" s="43"/>
      <c r="D21" s="43"/>
      <c r="E21" s="43"/>
      <c r="F21" s="103">
        <v>0</v>
      </c>
      <c r="G21" s="103">
        <v>0</v>
      </c>
      <c r="H21" s="103">
        <v>0</v>
      </c>
      <c r="I21" s="74">
        <v>0</v>
      </c>
      <c r="J21" s="104">
        <f>SUM(F21:I21)</f>
        <v>0</v>
      </c>
      <c r="K21" s="103">
        <v>0</v>
      </c>
      <c r="L21" s="43">
        <f>+J21+K21</f>
        <v>0</v>
      </c>
    </row>
    <row r="22" spans="1:12" ht="11.25" customHeight="1" hidden="1">
      <c r="A22" s="43"/>
      <c r="B22" s="43"/>
      <c r="C22" s="43"/>
      <c r="D22" s="43"/>
      <c r="E22" s="43"/>
      <c r="F22" s="106"/>
      <c r="G22" s="106"/>
      <c r="H22" s="106"/>
      <c r="I22" s="107"/>
      <c r="J22" s="108"/>
      <c r="K22" s="43"/>
      <c r="L22" s="43"/>
    </row>
    <row r="23" spans="1:12" ht="16.5" customHeight="1">
      <c r="A23" s="43" t="s">
        <v>124</v>
      </c>
      <c r="B23" s="43"/>
      <c r="C23" s="43"/>
      <c r="D23" s="43"/>
      <c r="E23" s="129"/>
      <c r="F23" s="157">
        <f aca="true" t="shared" si="0" ref="F23:L23">SUM(F15:F22)</f>
        <v>91279.667</v>
      </c>
      <c r="G23" s="157">
        <f t="shared" si="0"/>
        <v>15950.603</v>
      </c>
      <c r="H23" s="157">
        <f t="shared" si="0"/>
        <v>0</v>
      </c>
      <c r="I23" s="157">
        <f t="shared" si="0"/>
        <v>2661.28188</v>
      </c>
      <c r="J23" s="157">
        <f t="shared" si="0"/>
        <v>109891.55188</v>
      </c>
      <c r="K23" s="146">
        <f t="shared" si="0"/>
        <v>1303</v>
      </c>
      <c r="L23" s="146">
        <f t="shared" si="0"/>
        <v>111194.55188</v>
      </c>
    </row>
    <row r="24" spans="5:12" ht="3.75" customHeight="1" thickBot="1">
      <c r="E24" s="39"/>
      <c r="F24" s="76"/>
      <c r="G24" s="76"/>
      <c r="H24" s="76"/>
      <c r="I24" s="76"/>
      <c r="J24" s="76"/>
      <c r="K24" s="41"/>
      <c r="L24" s="41"/>
    </row>
    <row r="25" ht="12" customHeight="1" thickTop="1">
      <c r="E25" s="39"/>
    </row>
    <row r="26" ht="15" customHeight="1">
      <c r="E26" s="39"/>
    </row>
    <row r="27" ht="17.25" customHeight="1">
      <c r="E27" s="39"/>
    </row>
    <row r="28" ht="12" customHeight="1">
      <c r="E28" s="39"/>
    </row>
    <row r="29" spans="1:5" ht="15.75" customHeight="1">
      <c r="A29" s="130" t="s">
        <v>122</v>
      </c>
      <c r="E29" s="39"/>
    </row>
    <row r="30" ht="11.25" customHeight="1"/>
    <row r="31" spans="1:12" ht="13.5" customHeight="1">
      <c r="A31" s="31" t="s">
        <v>105</v>
      </c>
      <c r="F31" s="31">
        <v>91280</v>
      </c>
      <c r="G31" s="31">
        <v>15950</v>
      </c>
      <c r="H31" s="31">
        <v>398</v>
      </c>
      <c r="I31" s="31">
        <v>-2759</v>
      </c>
      <c r="J31" s="36">
        <f>SUM(F31:I31)</f>
        <v>104869</v>
      </c>
      <c r="K31" s="34">
        <v>1351</v>
      </c>
      <c r="L31" s="31">
        <f>+J31+K31</f>
        <v>106220</v>
      </c>
    </row>
    <row r="32" spans="6:10" ht="11.25" customHeight="1">
      <c r="F32" s="39"/>
      <c r="G32" s="39"/>
      <c r="H32" s="39"/>
      <c r="I32" s="34"/>
      <c r="J32" s="36"/>
    </row>
    <row r="33" spans="1:12" ht="13.5" customHeight="1">
      <c r="A33" s="31" t="s">
        <v>103</v>
      </c>
      <c r="F33" s="39">
        <v>0</v>
      </c>
      <c r="G33" s="39">
        <v>0</v>
      </c>
      <c r="H33" s="39">
        <v>0</v>
      </c>
      <c r="I33" s="31">
        <v>1430</v>
      </c>
      <c r="J33" s="36">
        <f>SUM(F33:I33)</f>
        <v>1430</v>
      </c>
      <c r="K33" s="31">
        <v>-63</v>
      </c>
      <c r="L33" s="31">
        <f>+J33+K33</f>
        <v>1367</v>
      </c>
    </row>
    <row r="34" spans="6:10" ht="13.5" customHeight="1" hidden="1">
      <c r="F34" s="39"/>
      <c r="G34" s="39"/>
      <c r="H34" s="39"/>
      <c r="J34" s="36"/>
    </row>
    <row r="35" spans="1:12" ht="13.5" customHeight="1" hidden="1">
      <c r="A35" s="31" t="s">
        <v>104</v>
      </c>
      <c r="F35" s="39">
        <v>0</v>
      </c>
      <c r="G35" s="39">
        <v>0</v>
      </c>
      <c r="H35" s="39">
        <v>0</v>
      </c>
      <c r="I35" s="31">
        <v>0</v>
      </c>
      <c r="J35" s="36">
        <f>SUM(F35:I35)</f>
        <v>0</v>
      </c>
      <c r="K35" s="39">
        <v>0</v>
      </c>
      <c r="L35" s="31">
        <f>+J35+K35</f>
        <v>0</v>
      </c>
    </row>
    <row r="36" spans="5:10" ht="11.25" customHeight="1">
      <c r="E36" s="40"/>
      <c r="F36" s="38"/>
      <c r="G36" s="38"/>
      <c r="H36" s="38"/>
      <c r="I36" s="37"/>
      <c r="J36" s="38"/>
    </row>
    <row r="37" spans="1:12" ht="16.5" customHeight="1">
      <c r="A37" s="31" t="s">
        <v>125</v>
      </c>
      <c r="E37" s="39"/>
      <c r="F37" s="31">
        <f aca="true" t="shared" si="1" ref="F37:L37">SUM(F31:F36)</f>
        <v>91280</v>
      </c>
      <c r="G37" s="31">
        <f t="shared" si="1"/>
        <v>15950</v>
      </c>
      <c r="H37" s="31">
        <f>SUM(H31:H36)</f>
        <v>398</v>
      </c>
      <c r="I37" s="31">
        <f>SUM(I31:I36)</f>
        <v>-1329</v>
      </c>
      <c r="J37" s="31">
        <f>SUM(J31:J36)</f>
        <v>106299</v>
      </c>
      <c r="K37" s="145">
        <f t="shared" si="1"/>
        <v>1288</v>
      </c>
      <c r="L37" s="145">
        <f t="shared" si="1"/>
        <v>107587</v>
      </c>
    </row>
    <row r="38" spans="5:12" ht="3.75" customHeight="1" thickBot="1">
      <c r="E38" s="39"/>
      <c r="F38" s="41"/>
      <c r="G38" s="41"/>
      <c r="H38" s="41"/>
      <c r="I38" s="41"/>
      <c r="J38" s="41"/>
      <c r="K38" s="41"/>
      <c r="L38" s="41"/>
    </row>
    <row r="39" ht="13.5" thickTop="1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5.75" customHeight="1"/>
    <row r="45" ht="12.75">
      <c r="A45" s="13" t="s">
        <v>106</v>
      </c>
    </row>
    <row r="46" ht="12.75">
      <c r="A46" s="13" t="s">
        <v>117</v>
      </c>
    </row>
  </sheetData>
  <printOptions/>
  <pageMargins left="0.63" right="0.31" top="0.984251968503937" bottom="0.984251968503937" header="0.511811023622047" footer="0.511811023622047"/>
  <pageSetup fitToHeight="1" fitToWidth="1" horizontalDpi="600" verticalDpi="600" orientation="portrait" paperSize="9" scale="85" r:id="rId2"/>
  <headerFooter alignWithMargins="0">
    <oddHeader>&amp;RFN:&amp;F&amp;A
DATE:&amp;D&amp;T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7"/>
  <sheetViews>
    <sheetView showGridLines="0" tabSelected="1" workbookViewId="0" topLeftCell="A4">
      <selection activeCell="E13" sqref="E13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25</v>
      </c>
    </row>
    <row r="3" ht="12.75">
      <c r="A3" s="21"/>
    </row>
    <row r="4" ht="12.75">
      <c r="A4" s="22" t="s">
        <v>118</v>
      </c>
    </row>
    <row r="5" ht="12.75">
      <c r="A5" s="11" t="s">
        <v>12</v>
      </c>
    </row>
    <row r="7" spans="3:5" ht="12.75">
      <c r="C7" s="5" t="s">
        <v>26</v>
      </c>
      <c r="D7" s="8"/>
      <c r="E7" s="17" t="s">
        <v>27</v>
      </c>
    </row>
    <row r="8" spans="3:5" ht="12.75">
      <c r="C8" s="5" t="s">
        <v>28</v>
      </c>
      <c r="D8" s="8"/>
      <c r="E8" s="17" t="s">
        <v>29</v>
      </c>
    </row>
    <row r="9" spans="3:5" ht="12.75">
      <c r="C9" s="5" t="s">
        <v>30</v>
      </c>
      <c r="D9" s="8"/>
      <c r="E9" s="17" t="s">
        <v>31</v>
      </c>
    </row>
    <row r="10" spans="3:5" ht="12.75">
      <c r="C10" s="5" t="s">
        <v>17</v>
      </c>
      <c r="D10" s="8"/>
      <c r="E10" s="17" t="s">
        <v>32</v>
      </c>
    </row>
    <row r="11" spans="3:5" ht="12.75">
      <c r="C11" s="90" t="s">
        <v>119</v>
      </c>
      <c r="D11" s="8"/>
      <c r="E11" s="42" t="s">
        <v>84</v>
      </c>
    </row>
    <row r="12" spans="3:5" ht="12.75">
      <c r="C12" s="5" t="s">
        <v>0</v>
      </c>
      <c r="D12" s="4"/>
      <c r="E12" s="17" t="s">
        <v>0</v>
      </c>
    </row>
    <row r="13" ht="12.75">
      <c r="E13" s="161" t="s">
        <v>148</v>
      </c>
    </row>
    <row r="14" spans="1:3" ht="12.75" customHeight="1">
      <c r="A14" s="6" t="s">
        <v>75</v>
      </c>
      <c r="C14" s="21"/>
    </row>
    <row r="15" spans="1:5" ht="12.75">
      <c r="A15" s="4" t="s">
        <v>34</v>
      </c>
      <c r="C15" s="21">
        <v>11077.826000000001</v>
      </c>
      <c r="E15" s="11">
        <v>9851</v>
      </c>
    </row>
    <row r="16" spans="1:7" ht="12.75">
      <c r="A16" s="4" t="s">
        <v>143</v>
      </c>
      <c r="C16" s="21">
        <v>351.577</v>
      </c>
      <c r="E16" s="11">
        <v>316</v>
      </c>
      <c r="G16" s="49"/>
    </row>
    <row r="17" spans="1:5" ht="12.75">
      <c r="A17" s="4" t="s">
        <v>144</v>
      </c>
      <c r="C17" s="21">
        <v>547.1775</v>
      </c>
      <c r="E17" s="11">
        <v>795</v>
      </c>
    </row>
    <row r="18" spans="1:5" ht="12.75">
      <c r="A18" s="4" t="s">
        <v>65</v>
      </c>
      <c r="C18" s="21">
        <v>5787.473</v>
      </c>
      <c r="E18" s="11">
        <v>5787</v>
      </c>
    </row>
    <row r="19" spans="1:5" ht="12.75">
      <c r="A19" s="4" t="s">
        <v>66</v>
      </c>
      <c r="C19" s="21">
        <v>13068</v>
      </c>
      <c r="E19" s="11">
        <v>13145</v>
      </c>
    </row>
    <row r="20" spans="1:7" ht="12.75">
      <c r="A20" s="4" t="s">
        <v>33</v>
      </c>
      <c r="C20" s="21">
        <v>54410.139</v>
      </c>
      <c r="E20" s="11">
        <v>53716</v>
      </c>
      <c r="G20" s="49"/>
    </row>
    <row r="21" spans="1:5" ht="12.75">
      <c r="A21" s="4" t="s">
        <v>43</v>
      </c>
      <c r="C21" s="21">
        <v>980.707</v>
      </c>
      <c r="E21" s="11">
        <v>981</v>
      </c>
    </row>
    <row r="22" spans="1:5" ht="12.75">
      <c r="A22" s="4"/>
      <c r="C22" s="91">
        <f>SUM(C15:C21)</f>
        <v>86222.8995</v>
      </c>
      <c r="E22" s="23">
        <f>SUM(E15:E21)</f>
        <v>84591</v>
      </c>
    </row>
    <row r="23" ht="12" customHeight="1">
      <c r="C23" s="21"/>
    </row>
    <row r="24" spans="1:3" ht="12.75">
      <c r="A24" s="6" t="s">
        <v>35</v>
      </c>
      <c r="C24" s="21"/>
    </row>
    <row r="25" spans="1:5" ht="12.75">
      <c r="A25" s="4" t="s">
        <v>3</v>
      </c>
      <c r="C25" s="92">
        <v>276.579</v>
      </c>
      <c r="E25" s="24">
        <v>1677</v>
      </c>
    </row>
    <row r="26" spans="1:5" ht="12.75">
      <c r="A26" s="4" t="s">
        <v>46</v>
      </c>
      <c r="C26" s="93">
        <v>17089.032</v>
      </c>
      <c r="E26" s="25">
        <v>13526</v>
      </c>
    </row>
    <row r="27" spans="1:5" ht="12.75">
      <c r="A27" s="4" t="s">
        <v>78</v>
      </c>
      <c r="C27" s="93">
        <v>28306.821</v>
      </c>
      <c r="E27" s="25">
        <v>28960</v>
      </c>
    </row>
    <row r="28" spans="1:5" ht="12.75">
      <c r="A28" s="4" t="s">
        <v>47</v>
      </c>
      <c r="C28" s="93">
        <v>42825.345</v>
      </c>
      <c r="E28" s="25">
        <v>45854</v>
      </c>
    </row>
    <row r="29" spans="1:5" ht="12.75">
      <c r="A29" s="4" t="s">
        <v>48</v>
      </c>
      <c r="C29" s="93">
        <v>27903.863</v>
      </c>
      <c r="E29" s="25">
        <v>22998</v>
      </c>
    </row>
    <row r="30" spans="1:5" ht="12.75">
      <c r="A30" s="4" t="s">
        <v>49</v>
      </c>
      <c r="C30" s="93">
        <v>221.697</v>
      </c>
      <c r="E30" s="25">
        <v>150</v>
      </c>
    </row>
    <row r="31" spans="1:6" ht="12.75">
      <c r="A31" s="4" t="s">
        <v>88</v>
      </c>
      <c r="C31" s="93">
        <v>589.708</v>
      </c>
      <c r="E31" s="25">
        <v>591</v>
      </c>
      <c r="F31" s="45"/>
    </row>
    <row r="32" spans="1:6" ht="12.75">
      <c r="A32" s="4" t="s">
        <v>44</v>
      </c>
      <c r="C32" s="93">
        <v>4867.074</v>
      </c>
      <c r="E32" s="25">
        <v>2402</v>
      </c>
      <c r="F32" s="45"/>
    </row>
    <row r="33" spans="1:7" ht="12.75">
      <c r="A33" s="4"/>
      <c r="C33" s="94">
        <f>SUM(C25:C32)</f>
        <v>122080.11899999999</v>
      </c>
      <c r="E33" s="26">
        <f>SUM(E25:E32)</f>
        <v>116158</v>
      </c>
      <c r="F33" s="45"/>
      <c r="G33" s="49"/>
    </row>
    <row r="34" spans="1:7" ht="12" customHeight="1">
      <c r="A34" s="27"/>
      <c r="C34" s="21"/>
      <c r="G34" s="28"/>
    </row>
    <row r="35" spans="1:3" ht="12.75">
      <c r="A35" s="6" t="s">
        <v>36</v>
      </c>
      <c r="C35" s="21"/>
    </row>
    <row r="36" spans="1:5" ht="12.75">
      <c r="A36" s="4" t="s">
        <v>50</v>
      </c>
      <c r="C36" s="154">
        <v>28997.603</v>
      </c>
      <c r="E36" s="47">
        <v>36509</v>
      </c>
    </row>
    <row r="37" spans="1:5" ht="12.75">
      <c r="A37" s="4" t="s">
        <v>82</v>
      </c>
      <c r="C37" s="155">
        <v>3657.462</v>
      </c>
      <c r="E37" s="48">
        <v>1720</v>
      </c>
    </row>
    <row r="38" spans="1:5" ht="12.75">
      <c r="A38" s="4" t="s">
        <v>62</v>
      </c>
      <c r="C38" s="155">
        <v>3443.244</v>
      </c>
      <c r="E38" s="48">
        <v>4082</v>
      </c>
    </row>
    <row r="39" spans="1:5" ht="12.75">
      <c r="A39" s="4" t="s">
        <v>51</v>
      </c>
      <c r="C39" s="155">
        <v>240.513</v>
      </c>
      <c r="E39" s="48">
        <v>405</v>
      </c>
    </row>
    <row r="40" spans="1:9" ht="12.75">
      <c r="A40" s="4" t="s">
        <v>71</v>
      </c>
      <c r="C40" s="155">
        <v>13.488</v>
      </c>
      <c r="E40" s="48">
        <v>14</v>
      </c>
      <c r="H40" s="3"/>
      <c r="I40" s="3"/>
    </row>
    <row r="41" spans="1:9" ht="12.75">
      <c r="A41" s="4" t="s">
        <v>45</v>
      </c>
      <c r="C41" s="156">
        <v>33928.212</v>
      </c>
      <c r="E41" s="25">
        <v>19977</v>
      </c>
      <c r="H41" s="2"/>
      <c r="I41" s="2"/>
    </row>
    <row r="42" spans="1:9" ht="12.75">
      <c r="A42" s="4" t="s">
        <v>37</v>
      </c>
      <c r="C42" s="156">
        <v>378.1</v>
      </c>
      <c r="E42" s="25">
        <v>304</v>
      </c>
      <c r="I42" s="2"/>
    </row>
    <row r="43" spans="1:5" ht="12.75">
      <c r="A43" s="4"/>
      <c r="C43" s="94">
        <f>SUM(C36:C42)</f>
        <v>70658.622</v>
      </c>
      <c r="E43" s="26">
        <f>SUM(E36:E42)</f>
        <v>63011</v>
      </c>
    </row>
    <row r="44" spans="1:5" ht="12" customHeight="1">
      <c r="A44" s="4"/>
      <c r="C44" s="29"/>
      <c r="E44" s="28"/>
    </row>
    <row r="45" spans="1:5" ht="12.75">
      <c r="A45" s="4" t="s">
        <v>38</v>
      </c>
      <c r="C45" s="21">
        <f>C33-C43</f>
        <v>51421.49699999999</v>
      </c>
      <c r="E45" s="11">
        <f>E33-E43</f>
        <v>53147</v>
      </c>
    </row>
    <row r="46" spans="1:3" ht="12" customHeight="1">
      <c r="A46" s="4"/>
      <c r="C46" s="21"/>
    </row>
    <row r="47" spans="1:5" ht="13.5" thickBot="1">
      <c r="A47" s="4"/>
      <c r="C47" s="95">
        <f>C22+C45</f>
        <v>137644.39649999997</v>
      </c>
      <c r="E47" s="20">
        <f>E22+E45</f>
        <v>137738</v>
      </c>
    </row>
    <row r="48" spans="1:5" ht="13.5" thickTop="1">
      <c r="A48" s="4"/>
      <c r="C48" s="29"/>
      <c r="E48" s="28"/>
    </row>
    <row r="49" spans="1:3" ht="12.75" customHeight="1">
      <c r="A49" s="6" t="s">
        <v>91</v>
      </c>
      <c r="C49" s="21"/>
    </row>
    <row r="50" spans="1:3" ht="12.75">
      <c r="A50" s="4" t="s">
        <v>92</v>
      </c>
      <c r="C50" s="21"/>
    </row>
    <row r="51" spans="1:5" ht="12.75">
      <c r="A51" s="4" t="s">
        <v>4</v>
      </c>
      <c r="C51" s="21">
        <v>91279.667</v>
      </c>
      <c r="E51" s="11">
        <v>91280</v>
      </c>
    </row>
    <row r="52" spans="1:5" ht="12.75">
      <c r="A52" s="4" t="s">
        <v>1</v>
      </c>
      <c r="C52" s="96">
        <v>18611.884879999998</v>
      </c>
      <c r="E52" s="19">
        <v>17691</v>
      </c>
    </row>
    <row r="53" spans="1:5" ht="12.75">
      <c r="A53" s="4"/>
      <c r="C53" s="21">
        <f>SUM(C51:C52)</f>
        <v>109891.55188</v>
      </c>
      <c r="E53" s="11">
        <f>SUM(E51:E52)</f>
        <v>108971</v>
      </c>
    </row>
    <row r="54" spans="1:3" ht="2.25" customHeight="1">
      <c r="A54" s="4"/>
      <c r="C54" s="21"/>
    </row>
    <row r="55" spans="1:5" ht="12.75">
      <c r="A55" s="4" t="s">
        <v>24</v>
      </c>
      <c r="C55" s="96">
        <v>1302.93062</v>
      </c>
      <c r="E55" s="19">
        <v>1309</v>
      </c>
    </row>
    <row r="56" spans="1:5" ht="12.75">
      <c r="A56" s="4" t="s">
        <v>93</v>
      </c>
      <c r="C56" s="21">
        <f>SUM(C53:C55)</f>
        <v>111194.4825</v>
      </c>
      <c r="E56" s="11">
        <f>SUM(E53:E55)</f>
        <v>110280</v>
      </c>
    </row>
    <row r="57" spans="1:3" ht="6.75" customHeight="1">
      <c r="A57" s="4"/>
      <c r="C57" s="21"/>
    </row>
    <row r="58" spans="1:3" ht="12.75">
      <c r="A58" s="6" t="s">
        <v>76</v>
      </c>
      <c r="C58" s="21"/>
    </row>
    <row r="59" spans="1:5" ht="12.75">
      <c r="A59" s="4" t="s">
        <v>45</v>
      </c>
      <c r="C59" s="80">
        <f>'[1]CBS'!$AB$179/1000</f>
        <v>24421.989</v>
      </c>
      <c r="E59" s="11">
        <v>25439</v>
      </c>
    </row>
    <row r="60" spans="1:5" ht="12.75">
      <c r="A60" s="4" t="s">
        <v>39</v>
      </c>
      <c r="C60" s="80">
        <f>'[1]CBS'!$AB$177/1000</f>
        <v>2027.925</v>
      </c>
      <c r="E60" s="11">
        <v>2019</v>
      </c>
    </row>
    <row r="61" spans="1:5" ht="13.5" thickBot="1">
      <c r="A61" s="4"/>
      <c r="C61" s="95">
        <f>SUM(C56:C60)</f>
        <v>137644.39649999997</v>
      </c>
      <c r="E61" s="20">
        <f>SUM(E56:E60)</f>
        <v>137738</v>
      </c>
    </row>
    <row r="62" spans="1:5" ht="13.5" thickTop="1">
      <c r="A62" s="4"/>
      <c r="C62" s="29"/>
      <c r="E62" s="28"/>
    </row>
    <row r="63" spans="1:5" ht="12.75">
      <c r="A63" s="63" t="s">
        <v>64</v>
      </c>
      <c r="B63" s="63"/>
      <c r="C63" s="109">
        <f>+(C53-C21)/C51</f>
        <v>1.193155589404155</v>
      </c>
      <c r="E63" s="64">
        <f>+(E53-E21)/E51</f>
        <v>1.18306310254163</v>
      </c>
    </row>
    <row r="64" spans="1:5" ht="12.75">
      <c r="A64" s="4"/>
      <c r="C64" s="28"/>
      <c r="E64" s="28"/>
    </row>
    <row r="65" spans="1:5" ht="6" customHeight="1">
      <c r="A65" s="4"/>
      <c r="C65" s="28"/>
      <c r="E65" s="28"/>
    </row>
    <row r="66" spans="1:8" ht="12.75">
      <c r="A66" s="13" t="s">
        <v>100</v>
      </c>
      <c r="B66" s="13"/>
      <c r="C66" s="13"/>
      <c r="D66" s="13"/>
      <c r="E66" s="13"/>
      <c r="F66" s="13"/>
      <c r="G66" s="13"/>
      <c r="H66" s="13"/>
    </row>
    <row r="67" ht="12.75">
      <c r="A67" s="13" t="s">
        <v>117</v>
      </c>
    </row>
  </sheetData>
  <printOptions/>
  <pageMargins left="0.53" right="0.41" top="0.51" bottom="0.22" header="0.25" footer="0.18"/>
  <pageSetup fitToHeight="1" fitToWidth="1"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120"/>
  <sheetViews>
    <sheetView showGridLines="0" workbookViewId="0" topLeftCell="A7">
      <selection activeCell="G38" sqref="G38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9" t="s">
        <v>6</v>
      </c>
      <c r="C1" s="7"/>
      <c r="D1" s="7"/>
      <c r="E1" s="7"/>
      <c r="H1" s="7" t="s">
        <v>10</v>
      </c>
    </row>
    <row r="2" spans="2:8" ht="12.75" customHeight="1">
      <c r="B2" s="29" t="s">
        <v>25</v>
      </c>
      <c r="G2" s="7"/>
      <c r="H2" s="50"/>
    </row>
    <row r="3" spans="2:8" ht="9" customHeight="1">
      <c r="B3" s="29"/>
      <c r="G3" s="7"/>
      <c r="H3" s="50"/>
    </row>
    <row r="4" spans="2:8" ht="12.75">
      <c r="B4" s="6" t="s">
        <v>126</v>
      </c>
      <c r="G4" s="5"/>
      <c r="H4" s="51"/>
    </row>
    <row r="5" spans="2:8" ht="12.75">
      <c r="B5" s="4" t="s">
        <v>12</v>
      </c>
      <c r="F5" s="5"/>
      <c r="G5" s="5"/>
      <c r="H5" s="51"/>
    </row>
    <row r="6" spans="6:8" ht="12.75">
      <c r="F6" s="5"/>
      <c r="G6" s="5"/>
      <c r="H6" s="51"/>
    </row>
    <row r="7" spans="6:8" ht="12.75" customHeight="1">
      <c r="F7" s="131" t="s">
        <v>127</v>
      </c>
      <c r="G7" s="5"/>
      <c r="H7" s="131" t="s">
        <v>127</v>
      </c>
    </row>
    <row r="8" spans="3:8" ht="12.75" customHeight="1">
      <c r="C8" s="52"/>
      <c r="D8" s="52"/>
      <c r="E8" s="52"/>
      <c r="F8" s="5" t="s">
        <v>79</v>
      </c>
      <c r="G8" s="5"/>
      <c r="H8" s="5" t="s">
        <v>79</v>
      </c>
    </row>
    <row r="9" spans="1:8" ht="12.75" customHeight="1">
      <c r="A9" s="8"/>
      <c r="C9" s="53"/>
      <c r="D9" s="53"/>
      <c r="E9" s="53"/>
      <c r="F9" s="75" t="s">
        <v>129</v>
      </c>
      <c r="G9" s="5"/>
      <c r="H9" s="54" t="s">
        <v>128</v>
      </c>
    </row>
    <row r="10" spans="1:8" ht="12.75" customHeight="1">
      <c r="A10" s="8"/>
      <c r="E10" s="5"/>
      <c r="F10" s="51" t="s">
        <v>0</v>
      </c>
      <c r="G10" s="5"/>
      <c r="H10" s="51" t="s">
        <v>0</v>
      </c>
    </row>
    <row r="11" spans="1:8" ht="15" customHeight="1">
      <c r="A11" s="8"/>
      <c r="B11" s="7" t="s">
        <v>107</v>
      </c>
      <c r="D11" s="132"/>
      <c r="F11" s="51"/>
      <c r="G11" s="5"/>
      <c r="H11" s="72"/>
    </row>
    <row r="12" spans="1:8" ht="15" customHeight="1">
      <c r="A12" s="8"/>
      <c r="B12" s="4" t="s">
        <v>72</v>
      </c>
      <c r="F12" s="80">
        <v>997</v>
      </c>
      <c r="G12" s="44"/>
      <c r="H12" s="71">
        <v>1442</v>
      </c>
    </row>
    <row r="13" spans="1:8" ht="10.5" customHeight="1">
      <c r="A13" s="8"/>
      <c r="F13" s="114"/>
      <c r="G13" s="44"/>
      <c r="H13" s="70"/>
    </row>
    <row r="14" spans="1:8" ht="15" customHeight="1">
      <c r="A14" s="8"/>
      <c r="B14" s="1" t="s">
        <v>59</v>
      </c>
      <c r="F14" s="114"/>
      <c r="G14" s="44"/>
      <c r="H14" s="70"/>
    </row>
    <row r="15" spans="1:8" ht="15" customHeight="1">
      <c r="A15" s="8"/>
      <c r="B15" s="4" t="s">
        <v>7</v>
      </c>
      <c r="E15" s="8"/>
      <c r="F15" s="111">
        <v>372.27231</v>
      </c>
      <c r="G15" s="44"/>
      <c r="H15" s="70">
        <v>427</v>
      </c>
    </row>
    <row r="16" spans="1:8" ht="15" customHeight="1">
      <c r="A16" s="8"/>
      <c r="B16" s="4" t="s">
        <v>57</v>
      </c>
      <c r="E16" s="8"/>
      <c r="F16" s="111">
        <v>208.59550000000004</v>
      </c>
      <c r="G16" s="44"/>
      <c r="H16" s="133">
        <v>1</v>
      </c>
    </row>
    <row r="17" spans="1:8" ht="15" customHeight="1">
      <c r="A17" s="8"/>
      <c r="B17" s="4" t="s">
        <v>61</v>
      </c>
      <c r="E17" s="8"/>
      <c r="F17" s="113">
        <v>271.00131999999996</v>
      </c>
      <c r="G17" s="44"/>
      <c r="H17" s="140">
        <v>152</v>
      </c>
    </row>
    <row r="18" spans="1:9" ht="15" customHeight="1">
      <c r="A18" s="8"/>
      <c r="B18" s="4" t="s">
        <v>108</v>
      </c>
      <c r="E18" s="8"/>
      <c r="F18" s="114">
        <f>SUM(F12:F17)</f>
        <v>1848.86913</v>
      </c>
      <c r="G18" s="44"/>
      <c r="H18" s="70">
        <f>SUM(H12:H17)</f>
        <v>2022</v>
      </c>
      <c r="I18" s="52"/>
    </row>
    <row r="19" spans="1:9" ht="10.5" customHeight="1">
      <c r="A19" s="8"/>
      <c r="E19" s="8"/>
      <c r="F19" s="114"/>
      <c r="G19" s="44"/>
      <c r="H19" s="70"/>
      <c r="I19" s="52"/>
    </row>
    <row r="20" spans="1:8" ht="15" customHeight="1">
      <c r="A20" s="8"/>
      <c r="B20" s="4" t="s">
        <v>8</v>
      </c>
      <c r="C20" s="57"/>
      <c r="D20" s="57"/>
      <c r="E20" s="8"/>
      <c r="F20" s="115">
        <v>-4116.64</v>
      </c>
      <c r="G20" s="44"/>
      <c r="H20" s="133">
        <v>-1168</v>
      </c>
    </row>
    <row r="21" spans="1:8" ht="15" customHeight="1">
      <c r="A21" s="8"/>
      <c r="B21" s="4" t="s">
        <v>9</v>
      </c>
      <c r="C21" s="57"/>
      <c r="D21" s="57"/>
      <c r="E21" s="8"/>
      <c r="F21" s="83">
        <v>-6008.69</v>
      </c>
      <c r="G21" s="44"/>
      <c r="H21" s="134">
        <v>-4513</v>
      </c>
    </row>
    <row r="22" spans="1:8" ht="15" customHeight="1">
      <c r="A22" s="8"/>
      <c r="B22" s="4" t="s">
        <v>81</v>
      </c>
      <c r="C22" s="57"/>
      <c r="D22" s="57"/>
      <c r="E22" s="66"/>
      <c r="F22" s="116">
        <f>SUM(F18:F21)</f>
        <v>-8276.460869999999</v>
      </c>
      <c r="G22" s="44"/>
      <c r="H22" s="71">
        <f>SUM(H18:H21)</f>
        <v>-3659</v>
      </c>
    </row>
    <row r="23" spans="1:8" ht="10.5" customHeight="1">
      <c r="A23" s="8"/>
      <c r="B23" s="4" t="s">
        <v>140</v>
      </c>
      <c r="C23" s="57"/>
      <c r="D23" s="57"/>
      <c r="E23" s="66"/>
      <c r="F23" s="112"/>
      <c r="G23" s="44"/>
      <c r="H23" s="70"/>
    </row>
    <row r="24" spans="1:8" ht="15" customHeight="1">
      <c r="A24" s="8"/>
      <c r="B24" s="4" t="s">
        <v>58</v>
      </c>
      <c r="C24" s="57"/>
      <c r="D24" s="57"/>
      <c r="E24" s="8"/>
      <c r="F24" s="116">
        <v>-271.00131999999996</v>
      </c>
      <c r="G24" s="44"/>
      <c r="H24" s="135">
        <v>-152</v>
      </c>
    </row>
    <row r="25" spans="1:8" ht="15" customHeight="1">
      <c r="A25" s="8"/>
      <c r="B25" s="4" t="s">
        <v>60</v>
      </c>
      <c r="C25" s="57"/>
      <c r="D25" s="57"/>
      <c r="E25" s="8"/>
      <c r="F25" s="116">
        <v>-72.6</v>
      </c>
      <c r="G25" s="44"/>
      <c r="H25" s="135">
        <v>-65</v>
      </c>
    </row>
    <row r="26" spans="1:8" ht="15" customHeight="1">
      <c r="A26" s="8"/>
      <c r="B26" s="4" t="s">
        <v>67</v>
      </c>
      <c r="C26" s="57"/>
      <c r="D26" s="57"/>
      <c r="E26" s="8"/>
      <c r="F26" s="83">
        <v>0</v>
      </c>
      <c r="G26" s="44"/>
      <c r="H26" s="136">
        <v>393</v>
      </c>
    </row>
    <row r="27" spans="1:8" ht="15" customHeight="1">
      <c r="A27" s="8"/>
      <c r="B27" s="4" t="s">
        <v>141</v>
      </c>
      <c r="C27" s="57"/>
      <c r="D27" s="57"/>
      <c r="E27" s="66"/>
      <c r="F27" s="116">
        <f>F22+F24+F25+F26</f>
        <v>-8620.062189999999</v>
      </c>
      <c r="G27" s="44"/>
      <c r="H27" s="71">
        <f>SUM(H22:H26)</f>
        <v>-3483</v>
      </c>
    </row>
    <row r="28" spans="1:8" ht="10.5" customHeight="1">
      <c r="A28" s="8"/>
      <c r="C28" s="57"/>
      <c r="D28" s="57"/>
      <c r="E28" s="66"/>
      <c r="F28" s="112"/>
      <c r="G28" s="44"/>
      <c r="H28" s="70"/>
    </row>
    <row r="29" spans="1:8" ht="15" customHeight="1">
      <c r="A29" s="8"/>
      <c r="B29" s="7" t="s">
        <v>109</v>
      </c>
      <c r="C29" s="57"/>
      <c r="D29" s="57"/>
      <c r="E29" s="66"/>
      <c r="F29" s="112"/>
      <c r="G29" s="44"/>
      <c r="H29" s="70"/>
    </row>
    <row r="30" spans="1:8" ht="15" customHeight="1">
      <c r="A30" s="8"/>
      <c r="B30" s="4" t="s">
        <v>63</v>
      </c>
      <c r="E30" s="8"/>
      <c r="F30" s="117">
        <v>7.279</v>
      </c>
      <c r="G30" s="46"/>
      <c r="H30" s="152">
        <v>46</v>
      </c>
    </row>
    <row r="31" spans="1:8" ht="15" customHeight="1">
      <c r="A31" s="8"/>
      <c r="B31" s="4" t="s">
        <v>33</v>
      </c>
      <c r="E31" s="8"/>
      <c r="F31" s="118">
        <v>-694.1390000000029</v>
      </c>
      <c r="G31" s="46"/>
      <c r="H31" s="77">
        <v>-6479</v>
      </c>
    </row>
    <row r="32" spans="1:8" ht="15" customHeight="1" hidden="1">
      <c r="A32" s="8"/>
      <c r="B32" s="4" t="s">
        <v>85</v>
      </c>
      <c r="E32" s="8"/>
      <c r="F32" s="118">
        <v>0</v>
      </c>
      <c r="G32" s="46"/>
      <c r="H32" s="153">
        <v>0</v>
      </c>
    </row>
    <row r="33" spans="1:8" ht="15" customHeight="1">
      <c r="A33" s="8"/>
      <c r="B33" s="4" t="s">
        <v>77</v>
      </c>
      <c r="E33" s="8"/>
      <c r="F33" s="119">
        <v>-794.1042</v>
      </c>
      <c r="G33" s="46"/>
      <c r="H33" s="158">
        <v>-31</v>
      </c>
    </row>
    <row r="34" spans="1:8" ht="15" customHeight="1" hidden="1">
      <c r="A34" s="8"/>
      <c r="B34" s="4" t="s">
        <v>86</v>
      </c>
      <c r="E34" s="8"/>
      <c r="F34" s="118"/>
      <c r="G34" s="46"/>
      <c r="H34" s="153">
        <v>0</v>
      </c>
    </row>
    <row r="35" spans="1:8" ht="15" customHeight="1" hidden="1">
      <c r="A35" s="8"/>
      <c r="B35" s="4" t="s">
        <v>74</v>
      </c>
      <c r="E35" s="8"/>
      <c r="F35" s="119"/>
      <c r="G35" s="46"/>
      <c r="H35" s="137">
        <v>0</v>
      </c>
    </row>
    <row r="36" spans="1:8" ht="15" customHeight="1">
      <c r="A36" s="8"/>
      <c r="B36" s="4" t="s">
        <v>87</v>
      </c>
      <c r="E36" s="8"/>
      <c r="F36" s="120">
        <f>SUM(F30:F35)</f>
        <v>-1480.9642000000028</v>
      </c>
      <c r="G36" s="46"/>
      <c r="H36" s="138">
        <f>SUM(H30:H35)</f>
        <v>-6464</v>
      </c>
    </row>
    <row r="37" spans="1:8" ht="12.75">
      <c r="A37" s="8"/>
      <c r="C37" s="57"/>
      <c r="D37" s="57"/>
      <c r="E37" s="66"/>
      <c r="F37" s="112"/>
      <c r="G37" s="44"/>
      <c r="H37" s="70"/>
    </row>
    <row r="38" spans="1:8" ht="15" customHeight="1">
      <c r="A38" s="8"/>
      <c r="B38" s="7" t="s">
        <v>146</v>
      </c>
      <c r="C38" s="57"/>
      <c r="D38" s="57"/>
      <c r="E38" s="66"/>
      <c r="F38" s="112"/>
      <c r="G38" s="44"/>
      <c r="H38" s="70"/>
    </row>
    <row r="39" spans="1:8" ht="15" customHeight="1">
      <c r="A39" s="8"/>
      <c r="B39" s="4" t="s">
        <v>145</v>
      </c>
      <c r="C39" s="58"/>
      <c r="D39" s="58"/>
      <c r="E39" s="8"/>
      <c r="F39" s="159">
        <v>8297.209719999999</v>
      </c>
      <c r="G39" s="44"/>
      <c r="H39" s="160">
        <v>6733</v>
      </c>
    </row>
    <row r="40" spans="1:8" ht="15" customHeight="1" hidden="1">
      <c r="A40" s="8"/>
      <c r="B40" s="4" t="s">
        <v>104</v>
      </c>
      <c r="C40" s="58"/>
      <c r="D40" s="58"/>
      <c r="E40" s="8"/>
      <c r="F40" s="121"/>
      <c r="G40" s="44"/>
      <c r="H40" s="144">
        <v>0</v>
      </c>
    </row>
    <row r="41" spans="1:8" ht="15" customHeight="1">
      <c r="A41" s="8"/>
      <c r="B41" s="4" t="s">
        <v>147</v>
      </c>
      <c r="C41" s="57"/>
      <c r="D41" s="57"/>
      <c r="E41" s="66"/>
      <c r="F41" s="113">
        <f>SUM(F39:F40)</f>
        <v>8297.209719999999</v>
      </c>
      <c r="G41" s="46"/>
      <c r="H41" s="73">
        <f>SUM(H39:H40)</f>
        <v>6733</v>
      </c>
    </row>
    <row r="42" spans="1:8" ht="15" customHeight="1">
      <c r="A42" s="8"/>
      <c r="B42" s="7" t="s">
        <v>142</v>
      </c>
      <c r="E42" s="66"/>
      <c r="F42" s="116">
        <f>F27+F36+F41</f>
        <v>-1803.816670000002</v>
      </c>
      <c r="G42" s="46"/>
      <c r="H42" s="71">
        <f>H27+H36+H41</f>
        <v>-3214</v>
      </c>
    </row>
    <row r="43" spans="1:8" ht="10.5" customHeight="1">
      <c r="A43" s="8"/>
      <c r="C43" s="59"/>
      <c r="D43" s="59"/>
      <c r="E43" s="66"/>
      <c r="F43" s="112"/>
      <c r="G43" s="46"/>
      <c r="H43" s="71"/>
    </row>
    <row r="44" spans="1:8" ht="15" customHeight="1">
      <c r="A44" s="8"/>
      <c r="B44" s="7" t="s">
        <v>110</v>
      </c>
      <c r="C44" s="59"/>
      <c r="D44" s="59"/>
      <c r="E44" s="66"/>
      <c r="F44" s="122">
        <v>242</v>
      </c>
      <c r="G44" s="46"/>
      <c r="H44" s="135">
        <v>6483</v>
      </c>
    </row>
    <row r="45" spans="1:10" ht="10.5" customHeight="1">
      <c r="A45" s="8"/>
      <c r="C45" s="59"/>
      <c r="D45" s="59"/>
      <c r="E45" s="66"/>
      <c r="F45" s="123"/>
      <c r="G45" s="46"/>
      <c r="H45" s="60"/>
      <c r="I45" s="61"/>
      <c r="J45" s="62"/>
    </row>
    <row r="46" spans="1:8" ht="15.75" customHeight="1" thickBot="1">
      <c r="A46" s="8"/>
      <c r="B46" s="7" t="s">
        <v>111</v>
      </c>
      <c r="C46" s="59"/>
      <c r="D46" s="59"/>
      <c r="E46" s="66"/>
      <c r="F46" s="139">
        <f>SUM(F42:F44)</f>
        <v>-1561.816670000002</v>
      </c>
      <c r="G46" s="46"/>
      <c r="H46" s="67">
        <f>SUM(H42:H44)</f>
        <v>3269</v>
      </c>
    </row>
    <row r="47" spans="1:8" ht="12.75" customHeight="1" thickTop="1">
      <c r="A47" s="8"/>
      <c r="C47" s="9"/>
      <c r="D47" s="9"/>
      <c r="E47" s="9"/>
      <c r="F47" s="11"/>
      <c r="G47" s="11"/>
      <c r="H47" s="10"/>
    </row>
    <row r="48" spans="1:8" ht="12" customHeight="1">
      <c r="A48" s="8"/>
      <c r="B48" s="4" t="s">
        <v>112</v>
      </c>
      <c r="C48" s="9"/>
      <c r="D48" s="9"/>
      <c r="E48" s="9"/>
      <c r="F48" s="28"/>
      <c r="G48" s="44"/>
      <c r="H48" s="56"/>
    </row>
    <row r="49" spans="1:8" ht="15.75" customHeight="1">
      <c r="A49" s="8"/>
      <c r="B49" s="4" t="s">
        <v>113</v>
      </c>
      <c r="C49" s="9"/>
      <c r="D49" s="9"/>
      <c r="E49" s="9"/>
      <c r="F49" s="28"/>
      <c r="G49" s="44"/>
      <c r="H49" s="56"/>
    </row>
    <row r="50" spans="1:8" ht="15.75" customHeight="1" hidden="1">
      <c r="A50" s="8"/>
      <c r="C50" s="9"/>
      <c r="D50" s="9"/>
      <c r="E50" s="9"/>
      <c r="F50" s="28" t="e">
        <f>F45-#REF!</f>
        <v>#REF!</v>
      </c>
      <c r="G50" s="44"/>
      <c r="H50" s="56"/>
    </row>
    <row r="51" spans="1:8" ht="12.75">
      <c r="A51" s="8"/>
      <c r="C51" s="9"/>
      <c r="D51" s="9"/>
      <c r="E51" s="9"/>
      <c r="F51" s="44"/>
      <c r="G51" s="44"/>
      <c r="H51" s="56"/>
    </row>
    <row r="52" spans="1:8" ht="12.75">
      <c r="A52" s="8"/>
      <c r="B52" s="13" t="s">
        <v>130</v>
      </c>
      <c r="F52" s="44"/>
      <c r="G52" s="44"/>
      <c r="H52" s="44"/>
    </row>
    <row r="53" spans="1:8" ht="12.75">
      <c r="A53" s="8"/>
      <c r="B53" s="13" t="s">
        <v>131</v>
      </c>
      <c r="F53" s="44"/>
      <c r="G53" s="44"/>
      <c r="H53" s="44"/>
    </row>
    <row r="54" spans="1:8" ht="12.75">
      <c r="A54" s="8"/>
      <c r="F54" s="44"/>
      <c r="G54" s="44"/>
      <c r="H54" s="44"/>
    </row>
    <row r="55" spans="1:8" ht="12.75">
      <c r="A55" s="8"/>
      <c r="F55" s="44"/>
      <c r="G55" s="44"/>
      <c r="H55" s="44"/>
    </row>
    <row r="56" spans="1:8" ht="12.75">
      <c r="A56" s="8"/>
      <c r="F56" s="44"/>
      <c r="G56" s="44"/>
      <c r="H56" s="44"/>
    </row>
    <row r="57" spans="1:8" ht="12.75">
      <c r="A57" s="8"/>
      <c r="F57" s="44"/>
      <c r="G57" s="44"/>
      <c r="H57" s="44"/>
    </row>
    <row r="58" spans="1:8" ht="12.75">
      <c r="A58" s="8"/>
      <c r="F58" s="44"/>
      <c r="G58" s="44"/>
      <c r="H58" s="44"/>
    </row>
    <row r="59" spans="1:8" ht="12.75">
      <c r="A59" s="8"/>
      <c r="F59" s="44"/>
      <c r="G59" s="44"/>
      <c r="H59" s="44"/>
    </row>
    <row r="60" spans="1:8" ht="12.75">
      <c r="A60" s="8"/>
      <c r="F60" s="44"/>
      <c r="G60" s="44"/>
      <c r="H60" s="44"/>
    </row>
    <row r="61" spans="1:8" ht="12.75">
      <c r="A61" s="8"/>
      <c r="F61" s="44"/>
      <c r="G61" s="44"/>
      <c r="H61" s="44"/>
    </row>
    <row r="62" spans="1:8" ht="12.75">
      <c r="A62" s="8"/>
      <c r="F62" s="44"/>
      <c r="G62" s="44"/>
      <c r="H62" s="44"/>
    </row>
    <row r="63" spans="1:8" ht="12.75">
      <c r="A63" s="8"/>
      <c r="F63" s="44"/>
      <c r="G63" s="44"/>
      <c r="H63" s="44"/>
    </row>
    <row r="64" spans="1:8" ht="12.75">
      <c r="A64" s="8"/>
      <c r="F64" s="44"/>
      <c r="G64" s="44"/>
      <c r="H64" s="44"/>
    </row>
    <row r="65" spans="1:8" ht="12.75">
      <c r="A65" s="8"/>
      <c r="F65" s="44"/>
      <c r="G65" s="44"/>
      <c r="H65" s="44"/>
    </row>
    <row r="66" spans="1:8" ht="12.75">
      <c r="A66" s="8"/>
      <c r="F66" s="44"/>
      <c r="G66" s="44"/>
      <c r="H66" s="44"/>
    </row>
    <row r="67" spans="1:8" ht="12.75">
      <c r="A67" s="8"/>
      <c r="F67" s="44"/>
      <c r="G67" s="44"/>
      <c r="H67" s="44"/>
    </row>
    <row r="68" spans="1:8" ht="12.75">
      <c r="A68" s="8"/>
      <c r="F68" s="44"/>
      <c r="G68" s="44"/>
      <c r="H68" s="44"/>
    </row>
    <row r="69" spans="1:8" ht="12.75">
      <c r="A69" s="8"/>
      <c r="F69" s="44"/>
      <c r="G69" s="44"/>
      <c r="H69" s="44"/>
    </row>
    <row r="70" spans="1:8" ht="12.75">
      <c r="A70" s="8"/>
      <c r="F70" s="44"/>
      <c r="G70" s="44"/>
      <c r="H70" s="44"/>
    </row>
    <row r="71" spans="1:8" ht="12.75">
      <c r="A71" s="8"/>
      <c r="F71" s="44"/>
      <c r="G71" s="44"/>
      <c r="H71" s="44"/>
    </row>
    <row r="72" spans="1:8" ht="12.75">
      <c r="A72" s="8"/>
      <c r="F72" s="44"/>
      <c r="G72" s="44"/>
      <c r="H72" s="44"/>
    </row>
    <row r="73" spans="1:8" ht="12.75">
      <c r="A73" s="8"/>
      <c r="F73" s="44"/>
      <c r="G73" s="44"/>
      <c r="H73" s="44"/>
    </row>
    <row r="74" spans="1:8" ht="12.75">
      <c r="A74" s="8"/>
      <c r="F74" s="44"/>
      <c r="G74" s="44"/>
      <c r="H74" s="44"/>
    </row>
    <row r="75" spans="1:8" ht="12.75">
      <c r="A75" s="8"/>
      <c r="F75" s="44"/>
      <c r="G75" s="44"/>
      <c r="H75" s="44"/>
    </row>
    <row r="76" spans="1:8" ht="12.75">
      <c r="A76" s="8"/>
      <c r="F76" s="44"/>
      <c r="G76" s="44"/>
      <c r="H76" s="44"/>
    </row>
    <row r="77" spans="1:8" ht="12.75">
      <c r="A77" s="8"/>
      <c r="F77" s="44"/>
      <c r="G77" s="44"/>
      <c r="H77" s="44"/>
    </row>
    <row r="78" spans="1:8" ht="12.75">
      <c r="A78" s="8"/>
      <c r="F78" s="44"/>
      <c r="G78" s="44"/>
      <c r="H78" s="44"/>
    </row>
    <row r="79" spans="1:8" ht="12.75">
      <c r="A79" s="8"/>
      <c r="F79" s="44"/>
      <c r="G79" s="44"/>
      <c r="H79" s="44"/>
    </row>
    <row r="80" spans="1:8" ht="12.75">
      <c r="A80" s="8"/>
      <c r="F80" s="44"/>
      <c r="G80" s="44"/>
      <c r="H80" s="44"/>
    </row>
    <row r="81" spans="1:8" ht="12.75">
      <c r="A81" s="8"/>
      <c r="F81" s="44"/>
      <c r="G81" s="44"/>
      <c r="H81" s="44"/>
    </row>
    <row r="82" spans="1:8" ht="12.75">
      <c r="A82" s="8"/>
      <c r="F82" s="44"/>
      <c r="G82" s="44"/>
      <c r="H82" s="44"/>
    </row>
    <row r="83" spans="1:8" ht="12.75">
      <c r="A83" s="8"/>
      <c r="F83" s="44"/>
      <c r="G83" s="44"/>
      <c r="H83" s="44"/>
    </row>
    <row r="84" spans="1:8" ht="12.75">
      <c r="A84" s="8"/>
      <c r="F84" s="44"/>
      <c r="G84" s="44"/>
      <c r="H84" s="44"/>
    </row>
    <row r="85" spans="1:8" ht="12.75">
      <c r="A85" s="8"/>
      <c r="F85" s="44"/>
      <c r="G85" s="44"/>
      <c r="H85" s="44"/>
    </row>
    <row r="86" spans="1:8" ht="12.75">
      <c r="A86" s="8"/>
      <c r="F86" s="44"/>
      <c r="G86" s="44"/>
      <c r="H86" s="44"/>
    </row>
    <row r="87" spans="1:8" ht="12.75">
      <c r="A87" s="8"/>
      <c r="F87" s="44"/>
      <c r="G87" s="44"/>
      <c r="H87" s="44"/>
    </row>
    <row r="88" spans="1:8" ht="12.75">
      <c r="A88" s="8"/>
      <c r="F88" s="44"/>
      <c r="G88" s="44"/>
      <c r="H88" s="44"/>
    </row>
    <row r="89" spans="1:8" ht="12.75">
      <c r="A89" s="8"/>
      <c r="F89" s="44"/>
      <c r="G89" s="44"/>
      <c r="H89" s="44"/>
    </row>
    <row r="90" spans="1:8" ht="12.75">
      <c r="A90" s="8"/>
      <c r="F90" s="44"/>
      <c r="G90" s="44"/>
      <c r="H90" s="44"/>
    </row>
    <row r="91" spans="1:8" ht="12.75">
      <c r="A91" s="8"/>
      <c r="F91" s="44"/>
      <c r="G91" s="44"/>
      <c r="H91" s="44"/>
    </row>
    <row r="92" spans="1:8" ht="12.75">
      <c r="A92" s="8"/>
      <c r="F92" s="44"/>
      <c r="G92" s="44"/>
      <c r="H92" s="44"/>
    </row>
    <row r="93" spans="1:8" ht="12.75">
      <c r="A93" s="8"/>
      <c r="F93" s="44"/>
      <c r="G93" s="44"/>
      <c r="H93" s="44"/>
    </row>
    <row r="94" spans="1:8" ht="12.75">
      <c r="A94" s="8"/>
      <c r="F94" s="44"/>
      <c r="G94" s="44"/>
      <c r="H94" s="44"/>
    </row>
    <row r="95" spans="1:8" ht="12.75">
      <c r="A95" s="8"/>
      <c r="F95" s="44"/>
      <c r="G95" s="44"/>
      <c r="H95" s="44"/>
    </row>
    <row r="96" spans="1:8" ht="12.75">
      <c r="A96" s="8"/>
      <c r="F96" s="44"/>
      <c r="G96" s="44"/>
      <c r="H96" s="44"/>
    </row>
    <row r="97" spans="1:8" ht="12.75">
      <c r="A97" s="8"/>
      <c r="F97" s="44"/>
      <c r="G97" s="44"/>
      <c r="H97" s="44"/>
    </row>
    <row r="98" spans="1:8" ht="12.75">
      <c r="A98" s="8"/>
      <c r="F98" s="44"/>
      <c r="G98" s="44"/>
      <c r="H98" s="44"/>
    </row>
    <row r="99" spans="1:8" ht="12.75">
      <c r="A99" s="8"/>
      <c r="F99" s="44"/>
      <c r="G99" s="44"/>
      <c r="H99" s="44"/>
    </row>
    <row r="100" spans="1:8" ht="12.75">
      <c r="A100" s="8"/>
      <c r="F100" s="44"/>
      <c r="G100" s="44"/>
      <c r="H100" s="44"/>
    </row>
    <row r="101" spans="1:8" ht="12.75">
      <c r="A101" s="8"/>
      <c r="F101" s="44"/>
      <c r="G101" s="44"/>
      <c r="H101" s="44"/>
    </row>
    <row r="102" spans="1:8" ht="12.75">
      <c r="A102" s="8"/>
      <c r="F102" s="44"/>
      <c r="G102" s="44"/>
      <c r="H102" s="44"/>
    </row>
    <row r="103" spans="1:8" ht="12.75">
      <c r="A103" s="8"/>
      <c r="F103" s="44"/>
      <c r="G103" s="44"/>
      <c r="H103" s="44"/>
    </row>
    <row r="104" spans="1:8" ht="12.75">
      <c r="A104" s="8"/>
      <c r="F104" s="44"/>
      <c r="G104" s="44"/>
      <c r="H104" s="44"/>
    </row>
    <row r="105" spans="1:8" ht="12.75">
      <c r="A105" s="8"/>
      <c r="F105" s="44"/>
      <c r="G105" s="44"/>
      <c r="H105" s="44"/>
    </row>
    <row r="106" spans="1:8" ht="12.75">
      <c r="A106" s="8"/>
      <c r="F106" s="44"/>
      <c r="G106" s="44"/>
      <c r="H106" s="44"/>
    </row>
    <row r="107" spans="1:8" ht="12.75">
      <c r="A107" s="8"/>
      <c r="F107" s="44"/>
      <c r="G107" s="44"/>
      <c r="H107" s="44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</sheetData>
  <printOptions/>
  <pageMargins left="0.54" right="0.23" top="0.6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20"/>
  <sheetViews>
    <sheetView showGridLines="0" workbookViewId="0" topLeftCell="A4">
      <selection activeCell="D25" sqref="D25"/>
    </sheetView>
  </sheetViews>
  <sheetFormatPr defaultColWidth="9.33203125" defaultRowHeight="12.75"/>
  <cols>
    <col min="1" max="1" width="26.5" style="11" customWidth="1"/>
    <col min="2" max="2" width="2.1601562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ht="12.75">
      <c r="A1" s="7" t="s">
        <v>83</v>
      </c>
    </row>
    <row r="2" ht="12.75">
      <c r="A2" s="7" t="s">
        <v>11</v>
      </c>
    </row>
    <row r="3" ht="12.75">
      <c r="A3" s="7"/>
    </row>
    <row r="4" ht="12.75">
      <c r="A4" s="6" t="s">
        <v>68</v>
      </c>
    </row>
    <row r="5" spans="1:2" ht="12.75">
      <c r="A5" s="4" t="s">
        <v>12</v>
      </c>
      <c r="B5" s="13"/>
    </row>
    <row r="7" spans="3:9" ht="12.75">
      <c r="C7" s="14" t="s">
        <v>13</v>
      </c>
      <c r="D7" s="14"/>
      <c r="E7" s="15" t="s">
        <v>14</v>
      </c>
      <c r="F7" s="15"/>
      <c r="G7" s="16"/>
      <c r="I7" s="16"/>
    </row>
    <row r="8" spans="3:9" ht="12.75">
      <c r="C8" s="14"/>
      <c r="D8" s="17" t="s">
        <v>16</v>
      </c>
      <c r="E8" s="15"/>
      <c r="F8" s="18" t="s">
        <v>16</v>
      </c>
      <c r="G8" s="16"/>
      <c r="I8" s="16"/>
    </row>
    <row r="9" spans="3:6" ht="12.75">
      <c r="C9" s="78" t="s">
        <v>15</v>
      </c>
      <c r="D9" s="17" t="s">
        <v>18</v>
      </c>
      <c r="E9" s="87" t="s">
        <v>15</v>
      </c>
      <c r="F9" s="18" t="s">
        <v>18</v>
      </c>
    </row>
    <row r="10" spans="3:6" ht="12.75">
      <c r="C10" s="78" t="s">
        <v>17</v>
      </c>
      <c r="D10" s="17" t="s">
        <v>17</v>
      </c>
      <c r="E10" s="87" t="s">
        <v>19</v>
      </c>
      <c r="F10" s="18" t="s">
        <v>17</v>
      </c>
    </row>
    <row r="11" spans="3:6" ht="12.75">
      <c r="C11" s="78" t="s">
        <v>115</v>
      </c>
      <c r="D11" s="17" t="s">
        <v>116</v>
      </c>
      <c r="E11" s="87" t="str">
        <f>C11</f>
        <v>(30-11-06)</v>
      </c>
      <c r="F11" s="18" t="str">
        <f>D11</f>
        <v>(30-11-05)</v>
      </c>
    </row>
    <row r="12" spans="3:6" ht="12.75">
      <c r="C12" s="78" t="s">
        <v>0</v>
      </c>
      <c r="D12" s="17" t="s">
        <v>0</v>
      </c>
      <c r="E12" s="78" t="s">
        <v>0</v>
      </c>
      <c r="F12" s="17" t="s">
        <v>0</v>
      </c>
    </row>
    <row r="13" spans="3:6" ht="12.75">
      <c r="C13" s="78"/>
      <c r="D13" s="17"/>
      <c r="E13" s="87"/>
      <c r="F13" s="18"/>
    </row>
    <row r="14" spans="3:5" ht="12.75">
      <c r="C14" s="21"/>
      <c r="E14" s="21"/>
    </row>
    <row r="15" spans="1:6" ht="12.75">
      <c r="A15" s="11" t="s">
        <v>97</v>
      </c>
      <c r="C15" s="21">
        <v>1210</v>
      </c>
      <c r="D15" s="11">
        <v>1461</v>
      </c>
      <c r="E15" s="21">
        <v>1210</v>
      </c>
      <c r="F15" s="11">
        <v>1461</v>
      </c>
    </row>
    <row r="16" spans="3:5" ht="12.75">
      <c r="C16" s="21"/>
      <c r="E16" s="21"/>
    </row>
    <row r="17" spans="1:6" ht="12.75">
      <c r="A17" s="11" t="s">
        <v>69</v>
      </c>
      <c r="C17" s="110">
        <v>3</v>
      </c>
      <c r="D17" s="11">
        <v>16</v>
      </c>
      <c r="E17" s="110">
        <v>3</v>
      </c>
      <c r="F17" s="11">
        <v>16</v>
      </c>
    </row>
    <row r="18" spans="3:5" ht="12.75">
      <c r="C18" s="21"/>
      <c r="E18" s="21"/>
    </row>
    <row r="19" spans="1:6" ht="12.75">
      <c r="A19" s="11" t="s">
        <v>70</v>
      </c>
      <c r="C19" s="21">
        <v>271</v>
      </c>
      <c r="D19" s="11">
        <v>152</v>
      </c>
      <c r="E19" s="21">
        <v>271</v>
      </c>
      <c r="F19" s="11">
        <v>152</v>
      </c>
    </row>
    <row r="20" ht="12.75">
      <c r="E20" s="21"/>
    </row>
  </sheetData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winxp</cp:lastModifiedBy>
  <cp:lastPrinted>2007-01-26T08:38:42Z</cp:lastPrinted>
  <dcterms:created xsi:type="dcterms:W3CDTF">1999-10-14T02:08:55Z</dcterms:created>
  <dcterms:modified xsi:type="dcterms:W3CDTF">2007-01-30T07:09:49Z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769522932</vt:i4>
  </property>
  <property fmtid="{D5CDD505-2E9C-101B-9397-08002B2CF9AE}" pid="3" name="_EmailSubject">
    <vt:lpwstr>Amended 1 Quarterly report</vt:lpwstr>
  </property>
  <property fmtid="{D5CDD505-2E9C-101B-9397-08002B2CF9AE}" pid="4" name="_AuthorEmailDisplayName">
    <vt:lpwstr>Lee Hoi Sim</vt:lpwstr>
  </property>
  <property fmtid="{D5CDD505-2E9C-101B-9397-08002B2CF9AE}" pid="5" name="_PreviousAdHocReviewCycleID">
    <vt:i4>610846703</vt:i4>
  </property>
  <property fmtid="{D5CDD505-2E9C-101B-9397-08002B2CF9AE}" pid="6" name="_ReviewingToolsShownOnce">
    <vt:lpwstr/>
  </property>
</Properties>
</file>